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matej.stepanek\Desktop\"/>
    </mc:Choice>
  </mc:AlternateContent>
  <xr:revisionPtr revIDLastSave="0" documentId="13_ncr:1_{657EDCB1-8590-4D83-AA47-BE3E851EFD8B}" xr6:coauthVersionLast="36" xr6:coauthVersionMax="36" xr10:uidLastSave="{00000000-0000-0000-0000-000000000000}"/>
  <bookViews>
    <workbookView xWindow="0" yWindow="0" windowWidth="28800" windowHeight="12225"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Pokyny!$B$6:$G$59</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50" i="2" l="1"/>
  <c r="D15" i="1" l="1"/>
  <c r="B30" i="9"/>
  <c r="B30" i="10"/>
  <c r="N41" i="13" l="1"/>
  <c r="M41" i="13"/>
  <c r="L41" i="13"/>
  <c r="K41" i="13"/>
  <c r="N40" i="13"/>
  <c r="M40" i="13"/>
  <c r="L40" i="13"/>
  <c r="K40" i="13"/>
  <c r="N39" i="13"/>
  <c r="M39" i="13"/>
  <c r="L39" i="13"/>
  <c r="K39" i="13"/>
  <c r="X16" i="13"/>
  <c r="X15" i="13"/>
  <c r="X14" i="13"/>
  <c r="D12" i="8" s="1"/>
  <c r="Y11" i="13"/>
  <c r="Y10" i="13"/>
  <c r="Y9" i="13"/>
  <c r="AI8" i="13"/>
  <c r="H38" i="11"/>
  <c r="G28" i="11"/>
  <c r="F28" i="11"/>
  <c r="E28" i="11"/>
  <c r="D28" i="11"/>
  <c r="D22" i="11"/>
  <c r="G20" i="11"/>
  <c r="F20" i="11"/>
  <c r="E20" i="11"/>
  <c r="D20" i="11"/>
  <c r="H20" i="11" s="1"/>
  <c r="G19" i="11"/>
  <c r="F19" i="11"/>
  <c r="E19" i="11"/>
  <c r="D19" i="11"/>
  <c r="H19" i="11" s="1"/>
  <c r="G18" i="11"/>
  <c r="F18" i="11"/>
  <c r="E18" i="11"/>
  <c r="D18" i="11"/>
  <c r="H18" i="11" s="1"/>
  <c r="H17" i="11"/>
  <c r="G17" i="11"/>
  <c r="F17" i="11"/>
  <c r="E17" i="11"/>
  <c r="D17" i="11"/>
  <c r="G16" i="11"/>
  <c r="G22" i="11" s="1"/>
  <c r="F16" i="11"/>
  <c r="F22" i="11" s="1"/>
  <c r="E16" i="11"/>
  <c r="E22" i="11" s="1"/>
  <c r="D16" i="11"/>
  <c r="H16" i="11" s="1"/>
  <c r="H22" i="11" s="1"/>
  <c r="D10" i="11"/>
  <c r="B8" i="11"/>
  <c r="J115" i="10"/>
  <c r="I110" i="10"/>
  <c r="B100" i="10"/>
  <c r="H92" i="10"/>
  <c r="H104" i="10" s="1"/>
  <c r="G92" i="10"/>
  <c r="G104" i="10" s="1"/>
  <c r="F92" i="10"/>
  <c r="F104" i="10" s="1"/>
  <c r="E92" i="10"/>
  <c r="E104" i="10" s="1"/>
  <c r="I104" i="10" s="1"/>
  <c r="H90" i="10"/>
  <c r="G90" i="10"/>
  <c r="F90" i="10"/>
  <c r="F89" i="10" s="1"/>
  <c r="E90" i="10"/>
  <c r="H89" i="10"/>
  <c r="G89" i="10"/>
  <c r="E89" i="10"/>
  <c r="I89" i="10" s="1"/>
  <c r="I88" i="10"/>
  <c r="H87" i="10"/>
  <c r="E87" i="10"/>
  <c r="D86" i="10"/>
  <c r="B83" i="10"/>
  <c r="D73" i="10"/>
  <c r="D71" i="10"/>
  <c r="G69" i="10"/>
  <c r="F69" i="10"/>
  <c r="E69" i="10"/>
  <c r="I67" i="10"/>
  <c r="E110" i="10" s="1"/>
  <c r="H67" i="10"/>
  <c r="G67" i="10"/>
  <c r="F67" i="10"/>
  <c r="E67" i="10"/>
  <c r="I65" i="10"/>
  <c r="I64" i="10"/>
  <c r="I63" i="10"/>
  <c r="I62" i="10"/>
  <c r="I61" i="10"/>
  <c r="E49" i="10"/>
  <c r="H46" i="10"/>
  <c r="G46" i="10"/>
  <c r="F46" i="10"/>
  <c r="E46" i="10"/>
  <c r="H45" i="10"/>
  <c r="G45" i="10"/>
  <c r="F45" i="10"/>
  <c r="E45" i="10"/>
  <c r="H42" i="10"/>
  <c r="G42" i="10"/>
  <c r="F42" i="10"/>
  <c r="E42" i="10"/>
  <c r="E32" i="10"/>
  <c r="B21" i="10"/>
  <c r="E14" i="10"/>
  <c r="D12" i="10"/>
  <c r="AH8" i="13" s="1"/>
  <c r="D8" i="10"/>
  <c r="B4" i="10"/>
  <c r="I114" i="9"/>
  <c r="I110" i="9"/>
  <c r="G104" i="9"/>
  <c r="E104" i="9"/>
  <c r="B100" i="9"/>
  <c r="E95" i="9"/>
  <c r="D95" i="9"/>
  <c r="B95" i="9"/>
  <c r="G92" i="9"/>
  <c r="E92" i="9"/>
  <c r="H90" i="9"/>
  <c r="H92" i="9" s="1"/>
  <c r="H104" i="9" s="1"/>
  <c r="G90" i="9"/>
  <c r="F90" i="9"/>
  <c r="F89" i="9" s="1"/>
  <c r="E90" i="9"/>
  <c r="G89" i="9"/>
  <c r="E89" i="9"/>
  <c r="I88" i="9"/>
  <c r="B83" i="9"/>
  <c r="D73" i="9"/>
  <c r="D71" i="9"/>
  <c r="G69" i="9"/>
  <c r="F69" i="9"/>
  <c r="E69" i="9"/>
  <c r="I67" i="9"/>
  <c r="I90" i="9" s="1"/>
  <c r="I92" i="9" s="1"/>
  <c r="H67" i="9"/>
  <c r="G67" i="9"/>
  <c r="F67" i="9"/>
  <c r="E67" i="9"/>
  <c r="I65" i="9"/>
  <c r="I64" i="9"/>
  <c r="I63" i="9"/>
  <c r="I62" i="9"/>
  <c r="I61" i="9"/>
  <c r="E49" i="9"/>
  <c r="H46" i="9"/>
  <c r="G46" i="9"/>
  <c r="F46" i="9"/>
  <c r="E46" i="9"/>
  <c r="H45" i="9"/>
  <c r="G45" i="9"/>
  <c r="F45" i="9"/>
  <c r="E45" i="9"/>
  <c r="H42" i="9"/>
  <c r="G42" i="9"/>
  <c r="F42" i="9"/>
  <c r="E42" i="9"/>
  <c r="E32" i="9"/>
  <c r="B21" i="9"/>
  <c r="E14" i="9"/>
  <c r="D12" i="9"/>
  <c r="B87" i="9" s="1"/>
  <c r="D8" i="9"/>
  <c r="B4" i="9"/>
  <c r="J114" i="8"/>
  <c r="E110" i="8"/>
  <c r="B100" i="8"/>
  <c r="E95" i="8"/>
  <c r="D95" i="8"/>
  <c r="B95" i="8"/>
  <c r="H92" i="8"/>
  <c r="H104" i="8" s="1"/>
  <c r="H90" i="8"/>
  <c r="G30" i="11" s="1"/>
  <c r="G32" i="11" s="1"/>
  <c r="G90" i="8"/>
  <c r="G92" i="8" s="1"/>
  <c r="G104" i="8" s="1"/>
  <c r="F90" i="8"/>
  <c r="E30" i="11" s="1"/>
  <c r="E32" i="11" s="1"/>
  <c r="E90" i="8"/>
  <c r="D30" i="11" s="1"/>
  <c r="H89" i="8"/>
  <c r="I88" i="8"/>
  <c r="I110" i="8" s="1"/>
  <c r="B83" i="8"/>
  <c r="D73" i="8"/>
  <c r="D71" i="8"/>
  <c r="H69" i="8"/>
  <c r="G69" i="8"/>
  <c r="F69" i="8"/>
  <c r="E69" i="8"/>
  <c r="I67" i="8"/>
  <c r="I90" i="8" s="1"/>
  <c r="H67" i="8"/>
  <c r="G67" i="8"/>
  <c r="F67" i="8"/>
  <c r="E67" i="8"/>
  <c r="I65" i="8"/>
  <c r="I64" i="8"/>
  <c r="I63" i="8"/>
  <c r="I62" i="8"/>
  <c r="I61" i="8"/>
  <c r="E49" i="8"/>
  <c r="H46" i="8"/>
  <c r="G46" i="8"/>
  <c r="F46" i="8"/>
  <c r="E46" i="8"/>
  <c r="H45" i="8"/>
  <c r="G45" i="8"/>
  <c r="F45" i="8"/>
  <c r="E45" i="8"/>
  <c r="H42" i="8"/>
  <c r="G42" i="8"/>
  <c r="F42" i="8"/>
  <c r="E42" i="8"/>
  <c r="B21" i="8"/>
  <c r="E14"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25" i="2"/>
  <c r="G93" i="2"/>
  <c r="G82" i="2"/>
  <c r="G76" i="2"/>
  <c r="G55" i="2"/>
  <c r="G53" i="2"/>
  <c r="G52" i="2"/>
  <c r="D52" i="2"/>
  <c r="G51" i="2"/>
  <c r="D51" i="2"/>
  <c r="G50" i="2"/>
  <c r="G49" i="2"/>
  <c r="D49" i="2"/>
  <c r="G48" i="2"/>
  <c r="D48" i="2"/>
  <c r="G23" i="2"/>
  <c r="G13" i="2"/>
  <c r="G11" i="2"/>
  <c r="H87" i="9" l="1"/>
  <c r="B86" i="9"/>
  <c r="AG6" i="13"/>
  <c r="AF6" i="13"/>
  <c r="F27" i="9"/>
  <c r="F87" i="9" s="1"/>
  <c r="D86" i="9"/>
  <c r="X4" i="13"/>
  <c r="H87" i="8"/>
  <c r="G87" i="8"/>
  <c r="Y6" i="13"/>
  <c r="F27" i="8" s="1"/>
  <c r="F87" i="8" s="1"/>
  <c r="Y4" i="13"/>
  <c r="B87" i="8"/>
  <c r="D86" i="8"/>
  <c r="E87" i="8"/>
  <c r="B86" i="8"/>
  <c r="X6" i="13"/>
  <c r="E27" i="8" s="1"/>
  <c r="D87" i="8"/>
  <c r="H28" i="11"/>
  <c r="H33" i="11" s="1"/>
  <c r="I92" i="8"/>
  <c r="D87" i="9"/>
  <c r="B87" i="10"/>
  <c r="I87" i="10" s="1"/>
  <c r="AH6" i="13"/>
  <c r="E87" i="9"/>
  <c r="D87" i="10"/>
  <c r="AI6" i="13"/>
  <c r="AF8" i="13"/>
  <c r="E27" i="9" s="1"/>
  <c r="H86" i="9" s="1"/>
  <c r="H94" i="9" s="1"/>
  <c r="E27" i="10"/>
  <c r="F87" i="10"/>
  <c r="AG8" i="13"/>
  <c r="F27" i="10"/>
  <c r="F86" i="10" s="1"/>
  <c r="F93" i="10" s="1"/>
  <c r="B86" i="10"/>
  <c r="G87" i="10"/>
  <c r="I89" i="9"/>
  <c r="D32" i="11"/>
  <c r="H89" i="9"/>
  <c r="G29" i="11" s="1"/>
  <c r="F92" i="9"/>
  <c r="F104" i="9" s="1"/>
  <c r="I104" i="9" s="1"/>
  <c r="F30" i="11"/>
  <c r="F32" i="11" s="1"/>
  <c r="E89" i="8"/>
  <c r="F89" i="8"/>
  <c r="E29" i="11" s="1"/>
  <c r="G89" i="8"/>
  <c r="F29" i="11" s="1"/>
  <c r="E92" i="8"/>
  <c r="E104" i="8" s="1"/>
  <c r="E110" i="9"/>
  <c r="F92" i="8"/>
  <c r="F104" i="8" s="1"/>
  <c r="I90" i="10"/>
  <c r="I92" i="10" s="1"/>
  <c r="F86" i="9" l="1"/>
  <c r="F94" i="9" s="1"/>
  <c r="E86" i="9"/>
  <c r="E94" i="9" s="1"/>
  <c r="G86" i="9"/>
  <c r="G94" i="9" s="1"/>
  <c r="G87" i="9"/>
  <c r="I87" i="9" s="1"/>
  <c r="I87" i="8"/>
  <c r="G86" i="8"/>
  <c r="G94" i="8" s="1"/>
  <c r="F86" i="8"/>
  <c r="F94" i="8" s="1"/>
  <c r="E86" i="8"/>
  <c r="H86" i="8"/>
  <c r="H94" i="8" s="1"/>
  <c r="I94" i="9"/>
  <c r="H86" i="10"/>
  <c r="E86" i="10"/>
  <c r="G86" i="10"/>
  <c r="G93" i="10" s="1"/>
  <c r="H30" i="11"/>
  <c r="H32" i="11" s="1"/>
  <c r="I104" i="8"/>
  <c r="I89" i="8"/>
  <c r="D29" i="11"/>
  <c r="H29" i="11" s="1"/>
  <c r="I86" i="9" l="1"/>
  <c r="I86" i="8"/>
  <c r="I94" i="8" s="1"/>
  <c r="E94" i="8"/>
  <c r="E93" i="10"/>
  <c r="I86" i="10"/>
  <c r="H93" i="10"/>
  <c r="I93" i="10"/>
  <c r="D94" i="10"/>
  <c r="E94" i="10" s="1"/>
  <c r="H10" i="11"/>
  <c r="K10" i="11" s="1"/>
</calcChain>
</file>

<file path=xl/sharedStrings.xml><?xml version="1.0" encoding="utf-8"?>
<sst xmlns="http://schemas.openxmlformats.org/spreadsheetml/2006/main" count="2473" uniqueCount="1360">
  <si>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</si>
  <si>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</si>
  <si>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</si>
  <si>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</si>
  <si>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</si>
  <si>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</si>
  <si>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</si>
  <si>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</si>
  <si>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family val="2"/>
        <charset val="238"/>
      </rPr>
      <t xml:space="preserve">Vyplněný TA CR Application Form zašlete ve formátu </t>
    </r>
    <r>
      <rPr>
        <i/>
        <sz val="10"/>
        <color theme="1"/>
        <rFont val="Arial"/>
        <family val="2"/>
        <charset val="238"/>
      </rPr>
      <t>.xlsx</t>
    </r>
    <r>
      <rPr>
        <sz val="10"/>
        <color theme="1"/>
        <rFont val="Arial"/>
        <family val="2"/>
        <charset val="238"/>
      </rPr>
      <t xml:space="preserve"> nebo </t>
    </r>
    <r>
      <rPr>
        <i/>
        <sz val="10"/>
        <color theme="1"/>
        <rFont val="Arial"/>
        <family val="2"/>
        <charset val="238"/>
      </rPr>
      <t xml:space="preserve">.xls </t>
    </r>
    <r>
      <rPr>
        <sz val="10"/>
        <color theme="1"/>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</si>
  <si>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</si>
  <si>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</si>
  <si>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</si>
  <si>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family val="2"/>
        <charset val="238"/>
      </rPr>
      <t xml:space="preserve">2) Čestné prohlášení o složení konsorcia </t>
    </r>
    <r>
      <rPr>
        <sz val="10"/>
        <color theme="1"/>
        <rFont val="Arial"/>
        <family val="2"/>
        <charset val="238"/>
      </rPr>
      <t>(pouze pokud je do projektu zapojen podnik se sídlem v České republice)</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</si>
  <si>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</si>
  <si>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</si>
  <si>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</si>
  <si>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</si>
  <si>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</si>
  <si>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</si>
  <si>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</si>
  <si>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</si>
  <si>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Plánovaný začátek řešení projektu </t>
  </si>
  <si>
    <t xml:space="preserve">Plánovaný konec řešení projektu </t>
  </si>
  <si>
    <t xml:space="preserve">Program TA ČR, ze kterého bude 
projekt v případě úspěchu financovaný </t>
  </si>
  <si>
    <t>Podprogram, do kterého je daný projekt podáván</t>
  </si>
  <si>
    <t>Způsob naplnění cílů programu a podprogramu</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</si>
  <si>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</si>
  <si>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</si>
  <si>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</si>
  <si>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</si>
  <si>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</si>
  <si>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</si>
  <si>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</si>
  <si>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</si>
  <si>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</si>
  <si>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</si>
  <si>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</si>
  <si>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</si>
  <si>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</si>
  <si>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</si>
  <si>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</si>
  <si>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</si>
  <si>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</si>
  <si>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</si>
  <si>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</si>
  <si>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</si>
  <si>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</si>
  <si>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</si>
  <si>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</si>
  <si>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</si>
  <si>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</si>
  <si>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</si>
  <si>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</si>
  <si>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</si>
  <si>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family val="2"/>
        <charset val="238"/>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family val="2"/>
        <charset val="238"/>
      </rPr>
      <t>U výzkumných organizací není relevantní.</t>
    </r>
  </si>
  <si>
    <t>Obdobné a související projekty, výzkumné záměry a výsledky</t>
  </si>
  <si>
    <t>Informační systém výzkumu, vývoje a inovací (IS VaVaI)</t>
  </si>
  <si>
    <t>STARFOS</t>
  </si>
  <si>
    <r>
      <rPr>
        <sz val="9"/>
        <color rgb="FF595959"/>
        <rFont val="Arial"/>
        <family val="2"/>
        <charset val="238"/>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family val="2"/>
        <charset val="238"/>
      </rPr>
      <t xml:space="preserve"> ukončené projekty</t>
    </r>
    <r>
      <rPr>
        <sz val="9"/>
        <color rgb="FF595959"/>
        <rFont val="Arial"/>
        <family val="2"/>
        <charset val="238"/>
      </rPr>
      <t xml:space="preserve">, pokud plánované výstupy/výsledky na ně navazují, a tuto návaznost popsat;
- </t>
    </r>
    <r>
      <rPr>
        <b/>
        <sz val="9"/>
        <color rgb="FF595959"/>
        <rFont val="Arial"/>
        <family val="2"/>
        <charset val="238"/>
      </rPr>
      <t>aktuálně řešené projekty</t>
    </r>
    <r>
      <rPr>
        <sz val="9"/>
        <color rgb="FF595959"/>
        <rFont val="Arial"/>
        <family val="2"/>
        <charset val="238"/>
      </rPr>
      <t xml:space="preserve">, které souvisejí s návrhem projektu podávaným do této výzvy, a popsat odlišnosti těchto projektů;
- </t>
    </r>
    <r>
      <rPr>
        <b/>
        <sz val="9"/>
        <color rgb="FF595959"/>
        <rFont val="Arial"/>
        <family val="2"/>
        <charset val="238"/>
      </rPr>
      <t>návrhy projektů souběžně podávané do této či jiných výzev/veřejných soutěží</t>
    </r>
    <r>
      <rPr>
        <sz val="9"/>
        <color rgb="FF595959"/>
        <rFont val="Arial"/>
        <family val="2"/>
        <charset val="238"/>
      </rPr>
      <t xml:space="preserve">, kdy by při současném podpoření nedocházelo k dvojímu financování. V tomto případě musí uchazeč popsat odlišnosti mezi těmito projekty;
- </t>
    </r>
    <r>
      <rPr>
        <b/>
        <sz val="9"/>
        <color rgb="FF595959"/>
        <rFont val="Arial"/>
        <family val="2"/>
        <charset val="238"/>
      </rPr>
      <t>návrhy projektů souběžně podávané do této či jiných výzev/veřejných soutěží</t>
    </r>
    <r>
      <rPr>
        <sz val="9"/>
        <color rgb="FF595959"/>
        <rFont val="Arial"/>
        <family val="2"/>
        <charset val="238"/>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</si>
  <si>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</si>
  <si>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</si>
  <si>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</si>
  <si>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</si>
  <si>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</si>
  <si>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</si>
  <si>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</si>
  <si>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</si>
  <si>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</si>
  <si>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</si>
  <si>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</si>
  <si>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</si>
  <si>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</si>
  <si>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family val="2"/>
        <charset val="238"/>
      </rPr>
      <t xml:space="preserve">   </t>
    </r>
    <r>
      <rPr>
        <u/>
        <sz val="10"/>
        <color theme="10"/>
        <rFont val="Arial"/>
        <family val="2"/>
        <charset val="238"/>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</si>
  <si>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</si>
  <si>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</si>
  <si>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</si>
  <si>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</si>
  <si>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</si>
  <si>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</si>
  <si>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</si>
  <si>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</si>
  <si>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t>Příjmení</t>
  </si>
  <si>
    <t>Role</t>
  </si>
  <si>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</si>
  <si>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</si>
  <si>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</si>
  <si>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</si>
  <si>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</si>
  <si>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</si>
  <si>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</si>
  <si>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</si>
  <si>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</si>
  <si>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</si>
  <si>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IČO </t>
  </si>
  <si>
    <t>Výše podílu v %</t>
  </si>
  <si>
    <t>Komentář k výši podílu</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</si>
  <si>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</si>
  <si>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</si>
  <si>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</si>
  <si>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</si>
  <si>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</si>
  <si>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</si>
  <si>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</si>
  <si>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color theme="1"/>
        <rFont val="Arial"/>
        <family val="2"/>
        <charset val="238"/>
      </rPr>
      <t xml:space="preserve">     Obchodní jméno</t>
    </r>
  </si>
  <si>
    <r>
      <rPr>
        <b/>
        <sz val="10"/>
        <color rgb="FFC00000"/>
        <rFont val="Arial"/>
        <family val="2"/>
        <charset val="238"/>
      </rPr>
      <t>2.</t>
    </r>
    <r>
      <rPr>
        <b/>
        <sz val="10"/>
        <color theme="1"/>
        <rFont val="Arial"/>
        <family val="2"/>
        <charset val="238"/>
      </rPr>
      <t xml:space="preserve">     Obchodní jméno</t>
    </r>
  </si>
  <si>
    <r>
      <rPr>
        <b/>
        <sz val="10"/>
        <color rgb="FFC00000"/>
        <rFont val="Arial"/>
        <family val="2"/>
        <charset val="238"/>
      </rPr>
      <t>3.</t>
    </r>
    <r>
      <rPr>
        <b/>
        <sz val="10"/>
        <color theme="1"/>
        <rFont val="Arial"/>
        <family val="2"/>
        <charset val="238"/>
      </rPr>
      <t xml:space="preserve">     Obchodní jméno</t>
    </r>
  </si>
  <si>
    <r>
      <rPr>
        <b/>
        <sz val="10"/>
        <color rgb="FFC00000"/>
        <rFont val="Arial"/>
        <family val="2"/>
        <charset val="238"/>
      </rPr>
      <t>4.</t>
    </r>
    <r>
      <rPr>
        <b/>
        <sz val="10"/>
        <color theme="1"/>
        <rFont val="Arial"/>
        <family val="2"/>
        <charset val="238"/>
      </rPr>
      <t xml:space="preserve">     Obchodní jméno</t>
    </r>
  </si>
  <si>
    <r>
      <rPr>
        <b/>
        <sz val="10"/>
        <color rgb="FFC00000"/>
        <rFont val="Arial"/>
        <family val="2"/>
        <charset val="238"/>
      </rPr>
      <t>5.</t>
    </r>
    <r>
      <rPr>
        <b/>
        <sz val="10"/>
        <color theme="1"/>
        <rFont val="Arial"/>
        <family val="2"/>
        <charset val="238"/>
      </rPr>
      <t xml:space="preserve">     Obchodní jméno</t>
    </r>
  </si>
  <si>
    <r>
      <rPr>
        <b/>
        <sz val="10"/>
        <color rgb="FFC00000"/>
        <rFont val="Arial"/>
        <family val="2"/>
        <charset val="238"/>
      </rPr>
      <t>6.</t>
    </r>
    <r>
      <rPr>
        <b/>
        <sz val="10"/>
        <color theme="1"/>
        <rFont val="Arial"/>
        <family val="2"/>
        <charset val="238"/>
      </rPr>
      <t xml:space="preserve">     Obchodní jméno</t>
    </r>
  </si>
  <si>
    <t>Údaje dalšího českého účastníka č. 1</t>
  </si>
  <si>
    <t>D - Další účastník</t>
  </si>
  <si>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</si>
  <si>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</si>
  <si>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</si>
  <si>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</si>
  <si>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</si>
  <si>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</si>
  <si>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</si>
  <si>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</si>
  <si>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</si>
  <si>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</si>
  <si>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</si>
  <si>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</si>
  <si>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</si>
  <si>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</si>
  <si>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</si>
  <si>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</si>
  <si>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family val="2"/>
        <charset val="238"/>
      </rPr>
      <t xml:space="preserve">  </t>
    </r>
    <r>
      <rPr>
        <b/>
        <sz val="10"/>
        <color rgb="FFC00000"/>
        <rFont val="Arial"/>
        <family val="2"/>
        <charset val="238"/>
      </rPr>
      <t xml:space="preserve"> 1.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</si>
  <si>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2.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</si>
  <si>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3.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</si>
  <si>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4.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</si>
  <si>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5.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</si>
  <si>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6. </t>
    </r>
    <r>
      <rPr>
        <b/>
        <sz val="10"/>
        <color theme="1"/>
        <rFont val="Arial"/>
        <family val="2"/>
        <charset val="238"/>
      </rPr>
      <t xml:space="preserve">    Obchodní jméno</t>
    </r>
  </si>
  <si>
    <r>
      <rPr>
        <b/>
        <sz val="12"/>
        <color theme="1"/>
        <rFont val="Arial"/>
        <family val="2"/>
        <charset val="238"/>
      </rPr>
      <t>Údaje dalšího českého účastníka</t>
    </r>
    <r>
      <rPr>
        <b/>
        <sz val="12"/>
        <color rgb="FFFF0000"/>
        <rFont val="Arial"/>
        <family val="2"/>
        <charset val="238"/>
      </rPr>
      <t xml:space="preserve"> </t>
    </r>
    <r>
      <rPr>
        <b/>
        <sz val="12"/>
        <color theme="1"/>
        <rFont val="Arial"/>
        <family val="2"/>
        <charset val="238"/>
      </rPr>
      <t>č. 2</t>
    </r>
  </si>
  <si>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</si>
  <si>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</si>
  <si>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</si>
  <si>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</si>
  <si>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</si>
  <si>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</si>
  <si>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</si>
  <si>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</si>
  <si>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</si>
  <si>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</si>
  <si>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</si>
  <si>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</si>
  <si>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 </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</si>
  <si>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</si>
  <si>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</si>
  <si>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</si>
  <si>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r>
      <rPr>
        <b/>
        <sz val="10"/>
        <color rgb="FFC00000"/>
        <rFont val="Arial"/>
        <family val="2"/>
        <charset val="238"/>
      </rPr>
      <t xml:space="preserve">1. </t>
    </r>
    <r>
      <rPr>
        <b/>
        <sz val="10"/>
        <color theme="1"/>
        <rFont val="Arial"/>
        <family val="2"/>
        <charset val="238"/>
      </rPr>
      <t xml:space="preserve">    Obchodní jméno</t>
    </r>
  </si>
  <si>
    <r>
      <rPr>
        <b/>
        <sz val="10"/>
        <color rgb="FFC00000"/>
        <rFont val="Arial"/>
        <family val="2"/>
        <charset val="238"/>
      </rPr>
      <t xml:space="preserve">2. </t>
    </r>
    <r>
      <rPr>
        <b/>
        <sz val="10"/>
        <color theme="1"/>
        <rFont val="Arial"/>
        <family val="2"/>
        <charset val="238"/>
      </rPr>
      <t xml:space="preserve">    Obchodní jméno</t>
    </r>
  </si>
  <si>
    <r>
      <rPr>
        <b/>
        <sz val="10"/>
        <color rgb="FFC00000"/>
        <rFont val="Arial"/>
        <family val="2"/>
        <charset val="238"/>
      </rPr>
      <t xml:space="preserve">3. </t>
    </r>
    <r>
      <rPr>
        <b/>
        <sz val="10"/>
        <color theme="1"/>
        <rFont val="Arial"/>
        <family val="2"/>
        <charset val="238"/>
      </rPr>
      <t xml:space="preserve">    Obchodní jméno</t>
    </r>
  </si>
  <si>
    <r>
      <rPr>
        <b/>
        <sz val="10"/>
        <color rgb="FFC00000"/>
        <rFont val="Arial"/>
        <family val="2"/>
        <charset val="238"/>
      </rPr>
      <t xml:space="preserve">4. </t>
    </r>
    <r>
      <rPr>
        <b/>
        <sz val="10"/>
        <color theme="1"/>
        <rFont val="Arial"/>
        <family val="2"/>
        <charset val="238"/>
      </rPr>
      <t xml:space="preserve">    Obchodní jméno</t>
    </r>
  </si>
  <si>
    <r>
      <rPr>
        <b/>
        <sz val="10"/>
        <color rgb="FFC00000"/>
        <rFont val="Arial"/>
        <family val="2"/>
        <charset val="238"/>
      </rPr>
      <t xml:space="preserve">5. </t>
    </r>
    <r>
      <rPr>
        <b/>
        <sz val="10"/>
        <color theme="1"/>
        <rFont val="Arial"/>
        <family val="2"/>
        <charset val="238"/>
      </rPr>
      <t xml:space="preserve">    Obchodní jméno</t>
    </r>
  </si>
  <si>
    <r>
      <rPr>
        <b/>
        <sz val="10"/>
        <color rgb="FFC00000"/>
        <rFont val="Arial"/>
        <family val="2"/>
        <charset val="238"/>
      </rPr>
      <t xml:space="preserve">6. </t>
    </r>
    <r>
      <rPr>
        <b/>
        <sz val="10"/>
        <color theme="1"/>
        <rFont val="Arial"/>
        <family val="2"/>
        <charset val="238"/>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</si>
  <si>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</si>
  <si>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</si>
  <si>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</si>
  <si>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</si>
  <si>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</si>
  <si>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</si>
  <si>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</si>
  <si>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</si>
  <si>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</si>
  <si>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</si>
  <si>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</si>
  <si>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</si>
  <si>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</si>
  <si>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</si>
  <si>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</si>
  <si>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</si>
  <si>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</si>
  <si>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</si>
  <si>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 xml:space="preserve">Uvěďte alespoň jeden výsledek. Výsledky, které zde budou uvedeny, musí být uvedeny také v pre-proposal form a full proposal form. </t>
  </si>
  <si>
    <t>Počet výsledků</t>
  </si>
  <si>
    <t>Vyberte možnost ze seznamu:</t>
  </si>
  <si>
    <t>1. Výsledek</t>
  </si>
  <si>
    <t>2. Výsledek</t>
  </si>
  <si>
    <t>Definice druhů výsledků</t>
  </si>
  <si>
    <t>Název výsledku</t>
  </si>
  <si>
    <t>Druh výsledku</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</si>
  <si>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</si>
  <si>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</si>
  <si>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t>Popis činností českého/ých partnera/ů 
na dosažení výsledku</t>
  </si>
  <si>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</si>
  <si>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</si>
  <si>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</si>
  <si>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</si>
  <si>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</si>
  <si>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</si>
  <si>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</si>
  <si>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</si>
  <si>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</si>
  <si>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</si>
  <si>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</si>
  <si>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</si>
  <si>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</si>
  <si>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</si>
  <si>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family val="2"/>
        <charset val="238"/>
      </rPr>
      <t>„Účinnou spoluprací“</t>
    </r>
    <r>
      <rPr>
        <sz val="9"/>
        <color rgb="FF3F3F3F"/>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</si>
  <si>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family val="2"/>
        <charset val="238"/>
      </rPr>
      <t>Podmínky pro navýšení intenzity podpory o 15 procentních bodů (musí být splněna alespoň jedna z těchto podmínek):</t>
    </r>
    <r>
      <rPr>
        <sz val="9"/>
        <color rgb="FF3F3F3F"/>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</si>
  <si>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</si>
  <si>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</si>
  <si>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</si>
  <si>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</si>
  <si>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</si>
  <si>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</si>
  <si>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</si>
  <si>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</si>
  <si>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</si>
  <si>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</si>
  <si>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</si>
  <si>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</si>
  <si>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</si>
  <si>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</si>
  <si>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F3F3F"/>
        <rFont val="Arial"/>
        <family val="2"/>
        <charset val="238"/>
      </rPr>
      <t>Průmyslový výzkum</t>
    </r>
    <r>
      <rPr>
        <sz val="9"/>
        <color rgb="FF3F3F3F"/>
        <rFont val="Arial"/>
        <family val="2"/>
        <charset val="238"/>
      </rPr>
      <t xml:space="preserve"> je kategorie výzkumu a vývoje ve smyslu článku 2 odst. 85 Nařízení pojmenovaná v originálním znění, jako „industrial research”.                                                                                        </t>
    </r>
    <r>
      <rPr>
        <b/>
        <sz val="9"/>
        <color rgb="FF3F3F3F"/>
        <rFont val="Arial"/>
        <family val="2"/>
        <charset val="238"/>
      </rPr>
      <t>Experimentální vývoj</t>
    </r>
    <r>
      <rPr>
        <sz val="9"/>
        <color rgb="FF3F3F3F"/>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</si>
  <si>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</si>
  <si>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</si>
  <si>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</si>
  <si>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</si>
  <si>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</si>
  <si>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</si>
  <si>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</si>
  <si>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</si>
  <si>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</si>
  <si>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</si>
  <si>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</si>
  <si>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</si>
  <si>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</si>
  <si>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</si>
  <si>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</si>
  <si>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family val="2"/>
        <charset val="238"/>
      </rPr>
      <t>a) Vykazování skutečných nepřímých nákladů, tzv. metodou „</t>
    </r>
    <r>
      <rPr>
        <b/>
        <sz val="9"/>
        <color rgb="FF3F3F3F"/>
        <rFont val="Arial"/>
        <family val="2"/>
        <charset val="238"/>
      </rPr>
      <t>full cost</t>
    </r>
    <r>
      <rPr>
        <sz val="9"/>
        <color rgb="FF3F3F3F"/>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</si>
  <si>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family val="2"/>
        <charset val="238"/>
      </rPr>
      <t>b) Vykazování nepřímých nákladů na základě pevné sazby, tzv. metodou „</t>
    </r>
    <r>
      <rPr>
        <b/>
        <sz val="9"/>
        <color rgb="FF3F3F3F"/>
        <rFont val="Arial"/>
        <family val="2"/>
        <charset val="238"/>
      </rPr>
      <t>flat rate</t>
    </r>
    <r>
      <rPr>
        <sz val="9"/>
        <color rgb="FF3F3F3F"/>
        <rFont val="Arial"/>
        <family val="2"/>
        <charset val="238"/>
      </rPr>
      <t xml:space="preserve">”, </t>
    </r>
    <r>
      <rPr>
        <b/>
        <sz val="9"/>
        <color rgb="FF3F3F3F"/>
        <rFont val="Arial"/>
        <family val="2"/>
        <charset val="238"/>
      </rPr>
      <t>do výše 25 %</t>
    </r>
    <r>
      <rPr>
        <sz val="9"/>
        <color rgb="FF3F3F3F"/>
        <rFont val="Arial"/>
        <family val="2"/>
        <charset val="238"/>
      </rPr>
      <t xml:space="preserve"> ze součtu skutečně vykázaných </t>
    </r>
    <r>
      <rPr>
        <b/>
        <sz val="9"/>
        <color rgb="FF3F3F3F"/>
        <rFont val="Arial"/>
        <family val="2"/>
        <charset val="238"/>
      </rPr>
      <t xml:space="preserve">osobních nákladů </t>
    </r>
    <r>
      <rPr>
        <sz val="9"/>
        <color rgb="FF3F3F3F"/>
        <rFont val="Arial"/>
        <family val="2"/>
        <charset val="238"/>
      </rPr>
      <t>a</t>
    </r>
    <r>
      <rPr>
        <b/>
        <sz val="9"/>
        <color rgb="FF3F3F3F"/>
        <rFont val="Arial"/>
        <family val="2"/>
        <charset val="238"/>
      </rPr>
      <t xml:space="preserve"> ostatních přímých nákladů </t>
    </r>
    <r>
      <rPr>
        <sz val="9"/>
        <color rgb="FF3F3F3F"/>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</si>
  <si>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</si>
  <si>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</si>
  <si>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</si>
  <si>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</si>
  <si>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</si>
  <si>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</si>
  <si>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</si>
  <si>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</si>
  <si>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</si>
  <si>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</si>
  <si>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</si>
  <si>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</si>
  <si>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</si>
  <si>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 této výzvě nepatří mezi způsobilé náklady investice.</t>
  </si>
  <si>
    <t>Zdroje (v EUR)</t>
  </si>
  <si>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</si>
  <si>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Požadovaná podpora (Total resquested costs)</t>
  </si>
  <si>
    <t>Vlastní financování</t>
  </si>
  <si>
    <t>Zdroje celkem</t>
  </si>
  <si>
    <t>Intenzita podpory</t>
  </si>
  <si>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</si>
  <si>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</si>
  <si>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</si>
  <si>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</si>
  <si>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</si>
  <si>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</si>
  <si>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</si>
  <si>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</si>
  <si>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</si>
  <si>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</si>
  <si>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</si>
  <si>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</si>
  <si>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</si>
  <si>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</si>
  <si>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</si>
  <si>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</si>
  <si>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</si>
  <si>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</si>
  <si>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</si>
  <si>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 xml:space="preserve">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osobních nákladů</t>
    </r>
    <r>
      <rPr>
        <sz val="9"/>
        <color rgb="FF3A3838"/>
        <rFont val="Arial"/>
        <family val="2"/>
        <charset val="238"/>
      </rPr>
      <t xml:space="preserve"> a </t>
    </r>
    <r>
      <rPr>
        <b/>
        <sz val="9"/>
        <color rgb="FF3A3838"/>
        <rFont val="Arial"/>
        <family val="2"/>
        <charset val="238"/>
      </rPr>
      <t>ostatních přímých nákladů</t>
    </r>
    <r>
      <rPr>
        <sz val="9"/>
        <color rgb="FF3A3838"/>
        <rFont val="Arial"/>
        <family val="2"/>
        <charset val="238"/>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</si>
  <si>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</si>
  <si>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V této společné výzvě nepatří mezi způsobilé náklady investice.</t>
  </si>
  <si>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</si>
  <si>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</si>
  <si>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</si>
  <si>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</si>
  <si>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</si>
  <si>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</si>
  <si>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</si>
  <si>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</si>
  <si>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</si>
  <si>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 xml:space="preserve">osobních nákladů </t>
    </r>
    <r>
      <rPr>
        <sz val="9"/>
        <color rgb="FF3A3838"/>
        <rFont val="Arial"/>
        <family val="2"/>
        <charset val="238"/>
      </rPr>
      <t>a</t>
    </r>
    <r>
      <rPr>
        <b/>
        <sz val="9"/>
        <color rgb="FF3A3838"/>
        <rFont val="Arial"/>
        <family val="2"/>
        <charset val="238"/>
      </rPr>
      <t xml:space="preserve"> ostatních přímých nákladů </t>
    </r>
    <r>
      <rPr>
        <sz val="9"/>
        <color rgb="FF3A3838"/>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</si>
  <si>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</si>
  <si>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</si>
  <si>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b/>
        <sz val="10"/>
        <color theme="1"/>
        <rFont val="Arial"/>
        <family val="2"/>
        <charset val="238"/>
      </rPr>
      <t xml:space="preserve">Kontrola podpory za všechny české uchazeče za projekt </t>
    </r>
    <r>
      <rPr>
        <sz val="10"/>
        <color theme="1"/>
        <rFont val="Arial"/>
        <family val="2"/>
        <charset val="238"/>
      </rPr>
      <t>(relevantní po vyplnění všech finančních plánů)</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</si>
  <si>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</si>
  <si>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</si>
  <si>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family val="2"/>
        <charset val="238"/>
      </rPr>
      <t xml:space="preserve">Projekt celkem </t>
    </r>
    <r>
      <rPr>
        <sz val="12"/>
        <color theme="1"/>
        <rFont val="Arial"/>
        <family val="2"/>
        <charset val="238"/>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</si>
  <si>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</si>
  <si>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</si>
  <si>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</si>
  <si>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</si>
  <si>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</si>
  <si>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</si>
  <si>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</si>
  <si>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</si>
  <si>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</si>
  <si>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</si>
  <si>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</si>
  <si>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</si>
  <si>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</si>
  <si>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</si>
  <si>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</si>
  <si>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</si>
  <si>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</si>
  <si>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</si>
  <si>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</si>
  <si>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</si>
  <si>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</si>
  <si>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</si>
  <si>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</si>
  <si>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</si>
  <si>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</si>
  <si>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</si>
  <si>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</si>
  <si>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</si>
  <si>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</si>
  <si>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</si>
  <si>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</si>
  <si>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</si>
  <si>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</si>
  <si>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</si>
  <si>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</si>
  <si>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</si>
  <si>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</si>
  <si>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</si>
  <si>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</si>
  <si>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</si>
  <si>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</si>
  <si>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</si>
  <si>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</si>
  <si>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</si>
  <si>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</si>
  <si>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</si>
  <si>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</si>
  <si>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</si>
  <si>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</si>
  <si>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</si>
  <si>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</si>
  <si>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</si>
  <si>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</si>
  <si>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</si>
  <si>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</si>
  <si>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</si>
  <si>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</si>
  <si>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</si>
  <si>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</si>
  <si>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</si>
  <si>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</si>
  <si>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</si>
  <si>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</si>
  <si>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</si>
  <si>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</si>
  <si>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</si>
  <si>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</si>
  <si>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</si>
  <si>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</si>
  <si>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</si>
  <si>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</si>
  <si>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</si>
  <si>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</si>
  <si>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</si>
  <si>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</si>
  <si>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</si>
  <si>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</si>
  <si>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</si>
  <si>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</si>
  <si>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</si>
  <si>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</si>
  <si>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</si>
  <si>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</si>
  <si>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</si>
  <si>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</si>
  <si>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</si>
  <si>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</si>
  <si>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</si>
  <si>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</si>
  <si>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</si>
  <si>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</si>
  <si>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</si>
  <si>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</si>
  <si>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</si>
  <si>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</si>
  <si>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</si>
  <si>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</si>
  <si>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</si>
  <si>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</si>
  <si>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</si>
  <si>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</si>
  <si>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</si>
  <si>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</si>
  <si>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</si>
  <si>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</si>
  <si>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</si>
  <si>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</si>
  <si>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</si>
  <si>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</si>
  <si>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</si>
  <si>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</si>
  <si>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</si>
  <si>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</si>
  <si>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</si>
  <si>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</si>
  <si>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</si>
  <si>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</si>
  <si>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</si>
  <si>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</si>
  <si>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</si>
  <si>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</si>
  <si>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</si>
  <si>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</si>
  <si>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</si>
  <si>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</si>
  <si>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</si>
  <si>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</si>
  <si>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</si>
  <si>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</si>
  <si>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</si>
  <si>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</si>
  <si>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</si>
  <si>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</si>
  <si>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</si>
  <si>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</si>
  <si>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</si>
  <si>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</si>
  <si>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</si>
  <si>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</si>
  <si>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</si>
  <si>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</si>
  <si>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</si>
  <si>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</si>
  <si>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</si>
  <si>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</si>
  <si>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</si>
  <si>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</si>
  <si>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</si>
  <si>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</si>
  <si>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</si>
  <si>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</si>
  <si>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</si>
  <si>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</si>
  <si>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</si>
  <si>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</si>
  <si>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</si>
  <si>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</si>
  <si>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</si>
  <si>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</si>
  <si>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</si>
  <si>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</si>
  <si>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</si>
  <si>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</si>
  <si>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</si>
  <si>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</si>
  <si>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</si>
  <si>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</si>
  <si>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</si>
  <si>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</si>
  <si>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</si>
  <si>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</si>
  <si>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</si>
  <si>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</si>
  <si>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</si>
  <si>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</si>
  <si>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</si>
  <si>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</si>
  <si>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</si>
  <si>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</si>
  <si>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</si>
  <si>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</si>
  <si>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</si>
  <si>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</si>
  <si>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</si>
  <si>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</si>
  <si>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</si>
  <si>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</si>
  <si>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</si>
  <si>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</si>
  <si>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</si>
  <si>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</si>
  <si>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</si>
  <si>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</si>
  <si>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</si>
  <si>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</si>
  <si>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</si>
  <si>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</si>
  <si>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</si>
  <si>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</si>
  <si>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</si>
  <si>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</si>
  <si>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</si>
  <si>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</si>
  <si>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</si>
  <si>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</si>
  <si>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</si>
  <si>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</si>
  <si>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</si>
  <si>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</si>
  <si>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</si>
  <si>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</si>
  <si>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</si>
  <si>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</si>
  <si>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</si>
  <si>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</si>
  <si>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</si>
  <si>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</si>
  <si>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</si>
  <si>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</si>
  <si>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</si>
  <si>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</si>
  <si>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</si>
  <si>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</si>
  <si>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</si>
  <si>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</si>
  <si>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</si>
  <si>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</si>
  <si>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</si>
  <si>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</si>
  <si>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</si>
  <si>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</si>
  <si>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</si>
  <si>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</si>
  <si>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</si>
  <si>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</si>
  <si>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</si>
  <si>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</si>
  <si>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</si>
  <si>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</si>
  <si>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</si>
  <si>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</si>
  <si>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</si>
  <si>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</si>
  <si>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</si>
  <si>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</si>
  <si>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</si>
  <si>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</si>
  <si>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</si>
  <si>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</si>
  <si>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</si>
  <si>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</si>
  <si>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</si>
  <si>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</si>
  <si>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</si>
  <si>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</si>
  <si>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</si>
  <si>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</si>
  <si>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</si>
  <si>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</si>
  <si>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</si>
  <si>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</si>
  <si>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</si>
  <si>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</si>
  <si>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</si>
  <si>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</si>
  <si>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</si>
  <si>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</si>
  <si>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</si>
  <si>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</si>
  <si>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</si>
  <si>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</si>
  <si>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</si>
  <si>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Hleg - výsledky promítnuté do právních předpisů a norem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</si>
  <si>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</si>
  <si>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</si>
  <si>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</si>
  <si>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</si>
  <si>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</si>
  <si>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</si>
  <si>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</si>
  <si>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</si>
  <si>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</si>
  <si>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</si>
  <si>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</si>
  <si>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</si>
  <si>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</si>
  <si>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</si>
  <si>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</si>
  <si>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</si>
  <si>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</si>
  <si>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</si>
  <si>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</si>
  <si>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</si>
  <si>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</si>
  <si>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</si>
  <si>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</si>
  <si>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</si>
  <si>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</si>
  <si>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</si>
  <si>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</si>
  <si>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</si>
  <si>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</si>
  <si>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</si>
  <si>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</si>
  <si>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</si>
  <si>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</si>
  <si>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</si>
  <si>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</si>
  <si>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</si>
  <si>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</si>
  <si>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</si>
  <si>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</si>
  <si>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</si>
  <si>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</si>
  <si>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</si>
  <si>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</si>
  <si>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</si>
  <si>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</si>
  <si>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</si>
  <si>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</si>
  <si>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</si>
  <si>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</si>
  <si>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</si>
  <si>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</si>
  <si>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</si>
  <si>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</si>
  <si>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</si>
  <si>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</si>
  <si>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</si>
  <si>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</si>
  <si>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</si>
  <si>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</si>
  <si>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</si>
  <si>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</si>
  <si>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</si>
  <si>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</si>
  <si>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</si>
  <si>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</si>
  <si>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</si>
  <si>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</si>
  <si>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</si>
  <si>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</si>
  <si>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</si>
  <si>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</si>
  <si>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</si>
  <si>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</si>
  <si>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</si>
  <si>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</si>
  <si>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</si>
  <si>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</si>
  <si>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</si>
  <si>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</si>
  <si>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</si>
  <si>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</si>
  <si>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</si>
  <si>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</si>
  <si>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</si>
  <si>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</si>
  <si>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</si>
  <si>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</si>
  <si>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</si>
  <si>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</si>
  <si>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</si>
  <si>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</si>
  <si>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</si>
  <si>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</si>
  <si>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</si>
  <si>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</si>
  <si>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</si>
  <si>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</si>
  <si>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</si>
  <si>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</si>
  <si>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</si>
  <si>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</si>
  <si>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</si>
  <si>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</si>
  <si>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</si>
  <si>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</si>
  <si>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</si>
  <si>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</si>
  <si>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</si>
  <si>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</si>
  <si>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</si>
  <si>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</si>
  <si>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</si>
  <si>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</si>
  <si>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</si>
  <si>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</si>
  <si>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</si>
  <si>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</si>
  <si>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</si>
  <si>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</si>
  <si>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</si>
  <si>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</si>
  <si>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</si>
  <si>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</si>
  <si>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</si>
  <si>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</si>
  <si>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</si>
  <si>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</si>
  <si>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</si>
  <si>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</si>
  <si>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</si>
  <si>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</si>
  <si>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</si>
  <si>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</si>
  <si>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</si>
  <si>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</si>
  <si>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</si>
  <si>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</si>
  <si>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</si>
  <si>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</si>
  <si>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</si>
  <si>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</si>
  <si>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</si>
  <si>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</si>
  <si>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</si>
  <si>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</si>
  <si>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</si>
  <si>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</si>
  <si>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</si>
  <si>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</si>
  <si>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</si>
  <si>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</si>
  <si>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</si>
  <si>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</si>
  <si>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</si>
  <si>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</si>
  <si>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</si>
  <si>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</si>
  <si>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</si>
  <si>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</si>
  <si>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</si>
  <si>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</si>
  <si>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</si>
  <si>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</si>
  <si>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</si>
  <si>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</si>
  <si>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</si>
  <si>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</si>
  <si>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</si>
  <si>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</si>
  <si>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</si>
  <si>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</si>
  <si>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</si>
  <si>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</si>
  <si>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</si>
  <si>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</si>
  <si>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</si>
  <si>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</si>
  <si>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</si>
  <si>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</si>
  <si>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</si>
  <si>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</si>
  <si>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</si>
  <si>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</si>
  <si>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</si>
  <si>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</si>
  <si>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</si>
  <si>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</si>
  <si>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</si>
  <si>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</si>
  <si>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</si>
  <si>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</si>
  <si>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</si>
  <si>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</si>
  <si>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</si>
  <si>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</si>
  <si>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</si>
  <si>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</si>
  <si>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</si>
  <si>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</si>
  <si>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</si>
  <si>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</si>
  <si>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</si>
  <si>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</si>
  <si>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</si>
  <si>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</si>
  <si>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</si>
  <si>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</si>
  <si>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</si>
  <si>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</si>
  <si>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</si>
  <si>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</si>
  <si>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</si>
  <si>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</si>
  <si>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</si>
  <si>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</si>
  <si>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</si>
  <si>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</si>
  <si>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</si>
  <si>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</si>
  <si>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</si>
  <si>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</si>
  <si>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</si>
  <si>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</si>
  <si>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</si>
  <si>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</si>
  <si>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</si>
  <si>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</si>
  <si>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</si>
  <si>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</si>
  <si>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</si>
  <si>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</si>
  <si>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</si>
  <si>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</si>
  <si>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</si>
  <si>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</si>
  <si>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</si>
  <si>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</si>
  <si>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</si>
  <si>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</si>
  <si>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</si>
  <si>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</si>
  <si>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</si>
  <si>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</si>
  <si>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</si>
  <si>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</si>
  <si>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</si>
  <si>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</si>
  <si>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</si>
  <si>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</si>
  <si>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</si>
  <si>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</si>
  <si>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</si>
  <si>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</si>
  <si>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</si>
  <si>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</si>
  <si>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</si>
  <si>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</si>
  <si>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</si>
  <si>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</si>
  <si>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</si>
  <si>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</si>
  <si>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</si>
  <si>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</si>
  <si>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</si>
  <si>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</si>
  <si>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</si>
  <si>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</si>
  <si>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</si>
  <si>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</si>
  <si>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</si>
  <si>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</si>
  <si>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</si>
  <si>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</si>
  <si>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</si>
  <si>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</si>
  <si>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</si>
  <si>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</si>
  <si>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</si>
  <si>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</si>
  <si>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</si>
  <si>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</si>
  <si>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</si>
  <si>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</si>
  <si>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</si>
  <si>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</si>
  <si>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</si>
  <si>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</si>
  <si>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</si>
  <si>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</si>
  <si>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</si>
  <si>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</si>
  <si>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</si>
  <si>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</si>
  <si>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</si>
  <si>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</si>
  <si>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</si>
  <si>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</si>
  <si>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</si>
  <si>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</si>
  <si>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</si>
  <si>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</si>
  <si>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</si>
  <si>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</si>
  <si>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</si>
  <si>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</si>
  <si>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</si>
  <si>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</si>
  <si>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</si>
  <si>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</si>
  <si>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</si>
  <si>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</si>
  <si>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</si>
  <si>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</si>
  <si>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</si>
  <si>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</si>
  <si>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</si>
  <si>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</si>
  <si>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</si>
  <si>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</si>
  <si>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</si>
  <si>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</si>
  <si>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</si>
  <si>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</si>
  <si>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</si>
  <si>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</si>
  <si>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</si>
  <si>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</si>
  <si>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</si>
  <si>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</si>
  <si>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</si>
  <si>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</si>
  <si>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</si>
  <si>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</si>
  <si>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</si>
  <si>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</si>
  <si>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</si>
  <si>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</si>
  <si>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</si>
  <si>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</si>
  <si>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</si>
  <si>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</si>
  <si>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</si>
  <si>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</si>
  <si>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</si>
  <si>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</si>
  <si>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</si>
  <si>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</si>
  <si>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</si>
  <si>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</si>
  <si>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</si>
  <si>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</si>
  <si>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</si>
  <si>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</si>
  <si>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</si>
  <si>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</si>
  <si>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</si>
  <si>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</si>
  <si>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</si>
  <si>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</si>
  <si>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</si>
  <si>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</si>
  <si>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</si>
  <si>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</si>
  <si>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</si>
  <si>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</si>
  <si>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</si>
  <si>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</si>
  <si>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</si>
  <si>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</si>
  <si>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</si>
  <si>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</si>
  <si>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</si>
  <si>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</si>
  <si>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</si>
  <si>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</si>
  <si>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</si>
  <si>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</si>
  <si>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</si>
  <si>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</si>
  <si>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</si>
  <si>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</si>
  <si>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</si>
  <si>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</si>
  <si>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</si>
  <si>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</si>
  <si>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</si>
  <si>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</si>
  <si>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</si>
  <si>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</si>
  <si>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</si>
  <si>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</si>
  <si>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</si>
  <si>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</si>
  <si>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</si>
  <si>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</si>
  <si>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</si>
  <si>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</si>
  <si>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</si>
  <si>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</si>
  <si>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</si>
  <si>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</si>
  <si>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</si>
  <si>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</si>
  <si>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</si>
  <si>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</si>
  <si>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</si>
  <si>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</si>
  <si>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</si>
  <si>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</si>
  <si>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</si>
  <si>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</si>
  <si>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</si>
  <si>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</si>
  <si>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</si>
  <si>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</si>
  <si>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</si>
  <si>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</si>
  <si>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</si>
  <si>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</si>
  <si>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</si>
  <si>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</si>
  <si>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</si>
  <si>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</si>
  <si>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</si>
  <si>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</si>
  <si>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</si>
  <si>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</si>
  <si>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</si>
  <si>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</si>
  <si>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</si>
  <si>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</si>
  <si>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</si>
  <si>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</si>
  <si>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</si>
  <si>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</si>
  <si>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</si>
  <si>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</si>
  <si>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</si>
  <si>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</si>
  <si>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</si>
  <si>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</si>
  <si>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</si>
  <si>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</si>
  <si>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</si>
  <si>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</si>
  <si>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</si>
  <si>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</si>
  <si>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</si>
  <si>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</si>
  <si>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</si>
  <si>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</si>
  <si>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</si>
  <si>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</si>
  <si>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</si>
  <si>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</si>
  <si>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</si>
  <si>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</si>
  <si>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</si>
  <si>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</si>
  <si>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</si>
  <si>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</si>
  <si>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</si>
  <si>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</si>
  <si>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</si>
  <si>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</si>
  <si>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</si>
  <si>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</si>
  <si>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</si>
  <si>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</si>
  <si>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</si>
  <si>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</si>
  <si>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</si>
  <si>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</si>
  <si>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</si>
  <si>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</si>
  <si>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</si>
  <si>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</si>
  <si>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</si>
  <si>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</si>
  <si>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</si>
  <si>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</si>
  <si>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</si>
  <si>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</si>
  <si>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</si>
  <si>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</si>
  <si>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</si>
  <si>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</si>
  <si>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</si>
  <si>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</si>
  <si>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</si>
  <si>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</si>
  <si>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</si>
  <si>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</si>
  <si>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</si>
  <si>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</si>
  <si>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</si>
  <si>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</si>
  <si>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</si>
  <si>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</si>
  <si>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</si>
  <si>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</si>
  <si>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</si>
  <si>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</si>
  <si>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</si>
  <si>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</si>
  <si>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</si>
  <si>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</si>
  <si>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</si>
  <si>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</si>
  <si>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</si>
  <si>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</si>
  <si>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</si>
  <si>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</si>
  <si>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</si>
  <si>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</si>
  <si>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</si>
  <si>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</si>
  <si>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</si>
  <si>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</si>
  <si>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</si>
  <si>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</si>
  <si>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</si>
  <si>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</si>
  <si>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</si>
  <si>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</si>
  <si>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</si>
  <si>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</si>
  <si>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</si>
  <si>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</si>
  <si>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</si>
  <si>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</si>
  <si>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</si>
  <si>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</si>
  <si>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</si>
  <si>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</si>
  <si>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</si>
  <si>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</si>
  <si>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</si>
  <si>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</si>
  <si>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</si>
  <si>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</si>
  <si>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</si>
  <si>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</si>
  <si>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</si>
  <si>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</si>
  <si>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</si>
  <si>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</si>
  <si>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</si>
  <si>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</si>
  <si>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</si>
  <si>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</si>
  <si>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</si>
  <si>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</si>
  <si>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</si>
  <si>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</si>
  <si>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</si>
  <si>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</si>
  <si>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</si>
  <si>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</si>
  <si>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</si>
  <si>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</si>
  <si>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</si>
  <si>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</si>
  <si>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</si>
  <si>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</si>
  <si>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</si>
  <si>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</si>
  <si>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</si>
  <si>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</si>
  <si>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</si>
  <si>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</si>
  <si>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</si>
  <si>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</si>
  <si>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</si>
  <si>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</si>
  <si>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</si>
  <si>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</si>
  <si>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</si>
  <si>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</si>
  <si>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</si>
  <si>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</si>
  <si>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</si>
  <si>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</si>
  <si>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</si>
  <si>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</si>
  <si>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</si>
  <si>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</si>
  <si>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</si>
  <si>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</si>
  <si>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</si>
  <si>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</si>
  <si>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</si>
  <si>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</si>
  <si>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</si>
  <si>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</si>
  <si>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</si>
  <si>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</si>
  <si>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</si>
  <si>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</si>
  <si>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</si>
  <si>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</si>
  <si>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</si>
  <si>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</si>
  <si>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</si>
  <si>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</si>
  <si>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</si>
  <si>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</si>
  <si>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</si>
  <si>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</si>
  <si>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</si>
  <si>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</si>
  <si>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</si>
  <si>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</si>
  <si>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</si>
  <si>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</si>
  <si>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</si>
  <si>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</si>
  <si>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</si>
  <si>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</si>
  <si>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</si>
  <si>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</si>
  <si>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</si>
  <si>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</si>
  <si>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</si>
  <si>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</si>
  <si>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</si>
  <si>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</si>
  <si>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</si>
  <si>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</si>
  <si>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</si>
  <si>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</si>
  <si>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</si>
  <si>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</si>
  <si>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</si>
  <si>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</si>
  <si>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</si>
  <si>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</si>
  <si>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</si>
  <si>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</si>
  <si>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</si>
  <si>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</si>
  <si>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</si>
  <si>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</si>
  <si>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</si>
  <si>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</si>
  <si>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</si>
  <si>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</si>
  <si>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</si>
  <si>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</si>
  <si>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</si>
  <si>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</si>
  <si>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</si>
  <si>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</si>
  <si>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</si>
  <si>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</si>
  <si>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</si>
  <si>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</si>
  <si>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</si>
  <si>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</si>
  <si>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</si>
  <si>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</si>
  <si>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</si>
  <si>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</si>
  <si>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</si>
  <si>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</si>
  <si>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</si>
  <si>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</si>
  <si>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</si>
  <si>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</si>
  <si>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</si>
  <si>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</si>
  <si>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</si>
  <si>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</si>
  <si>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</si>
  <si>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</si>
  <si>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</si>
  <si>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</si>
  <si>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</si>
  <si>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</si>
  <si>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</si>
  <si>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</si>
  <si>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</si>
  <si>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</si>
  <si>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</si>
  <si>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</si>
  <si>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</si>
  <si>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</si>
  <si>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</si>
  <si>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</si>
  <si>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</si>
  <si>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</si>
  <si>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</si>
  <si>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</si>
  <si>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</si>
  <si>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</si>
  <si>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</si>
  <si>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</si>
  <si>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</si>
  <si>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</si>
  <si>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</si>
  <si>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</si>
  <si>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</si>
  <si>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</si>
  <si>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</si>
  <si>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</si>
  <si>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</si>
  <si>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</si>
  <si>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</si>
  <si>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</si>
  <si>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</si>
  <si>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</si>
  <si>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</si>
  <si>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</si>
  <si>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</si>
  <si>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</si>
  <si>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</si>
  <si>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</si>
  <si>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</si>
  <si>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</si>
  <si>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</si>
  <si>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</si>
  <si>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</si>
  <si>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</si>
  <si>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</si>
  <si>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</si>
  <si>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</si>
  <si>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</si>
  <si>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</si>
  <si>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</si>
  <si>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</si>
  <si>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</si>
  <si>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</si>
  <si>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</si>
  <si>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</si>
  <si>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</si>
  <si>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</si>
  <si>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</si>
  <si>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</si>
  <si>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</si>
  <si>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</si>
  <si>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</si>
  <si>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</si>
  <si>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</si>
  <si>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</si>
  <si>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</si>
  <si>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</si>
  <si>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</si>
  <si>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</si>
  <si>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</si>
  <si>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</si>
  <si>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</si>
  <si>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</si>
  <si>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</si>
  <si>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</si>
  <si>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</si>
  <si>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</si>
  <si>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</si>
  <si>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</si>
  <si>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</si>
  <si>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</si>
  <si>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</si>
  <si>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</si>
  <si>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</si>
  <si>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</si>
  <si>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</si>
  <si>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</si>
  <si>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</si>
  <si>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</si>
  <si>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</si>
  <si>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</si>
  <si>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</si>
  <si>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</si>
  <si>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</si>
  <si>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</si>
  <si>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</si>
  <si>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</si>
  <si>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</si>
  <si>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</si>
  <si>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</si>
  <si>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</si>
  <si>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</si>
  <si>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</si>
  <si>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TA CR Application Form - povinná příloha českého uchazeče mezinárodní výzvy Partnerství pro biodiverzitu Call 2022</t>
  </si>
  <si>
    <t xml:space="preserve">Prostředí pro život </t>
  </si>
  <si>
    <t>Podprogram 2 – Ekoinovace, technologie a postupy pro ochranu životního prostředí</t>
  </si>
  <si>
    <t>Prostředí pro život</t>
  </si>
  <si>
    <t>U výsledku druhu „O“:
Pro uchazeče, kteří si v návrhu projektu zvolí pouze výsledek druhu „O“ - ostatní výsledky, platí povinnost si zvolit nejméně jeden další výsledek a to druhu „Vsouhrn“ - souhrnná výzkumná zpráva. Pokud je v návrhu projektu uvedeno několik výsledků druhu „O”, stačí si zvolit jeden výsledek druhu „Vsouhrn” (za předpokladu, že uchazeč shrne popis všech výsledků druhu „O“ v jednom výsledku druhu „Vsouhrn“).</t>
  </si>
  <si>
    <t>S - specializovaná veřejná databáze</t>
  </si>
  <si>
    <t>Fuzit - užitný vzor</t>
  </si>
  <si>
    <t>Vsouhrn - souhrnná výzkumná zpráva</t>
  </si>
  <si>
    <t>Maximální míra podpory dle programu Prostředí pro život</t>
  </si>
  <si>
    <t xml:space="preserve"> TACR/37-3/2022</t>
  </si>
  <si>
    <t>č.j. TACR/37-3/2022</t>
  </si>
  <si>
    <r>
      <t xml:space="preserve">Další povinné přílohy </t>
    </r>
    <r>
      <rPr>
        <sz val="12"/>
        <color rgb="FFFFFFFF"/>
        <rFont val="Arial"/>
        <family val="2"/>
        <charset val="238"/>
      </rPr>
      <t>(ke stažení na webových stránkách TA ČR)</t>
    </r>
  </si>
  <si>
    <r>
      <t xml:space="preserve">3) Patentová rešerše k plánovanému výsledku druhu P - patent </t>
    </r>
    <r>
      <rPr>
        <sz val="10"/>
        <color theme="1"/>
        <rFont val="Arial"/>
        <family val="2"/>
        <charset val="238"/>
      </rPr>
      <t>(pouze pokud v projektu plánujete dosáhnout výsledku druhu P)</t>
    </r>
  </si>
  <si>
    <t xml:space="preserve"> Verze 1: září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</si>
</sst>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72">
    <font>
      <sz val="10"/>
      <color rgb="FF000000"/>
      <name val="Arial"/>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rgb="FFFF0000"/>
      <name val="Arial"/>
      <family val="2"/>
      <charset val="238"/>
    </font>
    <font>
      <b/>
      <sz val="10"/>
      <color rgb="FFFF0000"/>
      <name val="Arial"/>
      <family val="2"/>
      <charset val="238"/>
    </font>
    <font>
      <u/>
      <sz val="10"/>
      <color theme="10"/>
      <name val="Arial"/>
      <family val="2"/>
      <charset val="238"/>
    </font>
    <font>
      <i/>
      <sz val="9"/>
      <color rgb="FF000000"/>
      <name val="Arial"/>
      <family val="2"/>
      <charset val="238"/>
    </font>
    <font>
      <i/>
      <sz val="10"/>
      <color rgb="FF000000"/>
      <name val="Arial"/>
      <family val="2"/>
      <charset val="238"/>
    </font>
    <font>
      <sz val="9"/>
      <color rgb="FF000000"/>
      <name val="Arial"/>
      <family val="2"/>
      <charset val="238"/>
    </font>
    <font>
      <b/>
      <sz val="10"/>
      <color rgb="FFFFFFFF"/>
      <name val="Arial"/>
      <family val="2"/>
      <charset val="238"/>
    </font>
    <font>
      <sz val="9"/>
      <color rgb="FF595959"/>
      <name val="Arial"/>
      <family val="2"/>
      <charset val="238"/>
    </font>
    <font>
      <sz val="9"/>
      <color rgb="FF3A3838"/>
      <name val="Arial"/>
      <family val="2"/>
      <charset val="238"/>
    </font>
    <font>
      <b/>
      <sz val="10"/>
      <color rgb="FF000000"/>
      <name val="Arial"/>
      <family val="2"/>
      <charset val="238"/>
    </font>
    <font>
      <u/>
      <sz val="10"/>
      <color theme="10"/>
      <name val="Arial"/>
      <family val="2"/>
      <charset val="238"/>
    </font>
    <font>
      <sz val="9"/>
      <color rgb="FFFF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u/>
      <sz val="10"/>
      <color theme="10"/>
      <name val="Arial"/>
      <family val="2"/>
      <charset val="238"/>
    </font>
    <font>
      <sz val="8"/>
      <color rgb="FF3A3838"/>
      <name val="Arial"/>
      <family val="2"/>
      <charset val="238"/>
    </font>
    <font>
      <sz val="10"/>
      <color rgb="FF3A3838"/>
      <name val="Arial"/>
      <family val="2"/>
      <charset val="238"/>
    </font>
    <font>
      <b/>
      <sz val="13"/>
      <color rgb="FFFFFFFF"/>
      <name val="Arial"/>
      <family val="2"/>
      <charset val="238"/>
    </font>
    <font>
      <u/>
      <sz val="10"/>
      <color theme="10"/>
      <name val="Arial"/>
      <family val="2"/>
      <charset val="238"/>
    </font>
    <font>
      <b/>
      <sz val="10"/>
      <color rgb="FFC00000"/>
      <name val="Arial"/>
      <family val="2"/>
      <charset val="238"/>
    </font>
    <font>
      <b/>
      <sz val="11"/>
      <color theme="1"/>
      <name val="Arial"/>
      <family val="2"/>
      <charset val="238"/>
    </font>
    <font>
      <b/>
      <sz val="11"/>
      <color rgb="FFFF0000"/>
      <name val="Arial"/>
      <family val="2"/>
      <charset val="238"/>
    </font>
    <font>
      <u/>
      <sz val="10"/>
      <color theme="10"/>
      <name val="Arial"/>
      <family val="2"/>
      <charset val="238"/>
    </font>
    <font>
      <b/>
      <sz val="9"/>
      <color rgb="FF3A3838"/>
      <name val="Arial"/>
      <family val="2"/>
      <charset val="238"/>
    </font>
    <font>
      <b/>
      <sz val="10"/>
      <color rgb="FF3A3838"/>
      <name val="Arial"/>
      <family val="2"/>
      <charset val="238"/>
    </font>
    <font>
      <u/>
      <sz val="10"/>
      <color theme="10"/>
      <name val="Arial"/>
      <family val="2"/>
      <charset val="238"/>
    </font>
    <font>
      <b/>
      <sz val="12"/>
      <color rgb="FF000000"/>
      <name val="Cambria"/>
      <family val="1"/>
      <charset val="238"/>
    </font>
    <font>
      <sz val="9"/>
      <color rgb="FF3F3F3F"/>
      <name val="Arial"/>
      <family val="2"/>
      <charset val="238"/>
    </font>
    <font>
      <i/>
      <sz val="9"/>
      <color rgb="FF3F3F3F"/>
      <name val="Arial"/>
      <family val="2"/>
      <charset val="238"/>
    </font>
    <font>
      <i/>
      <sz val="9"/>
      <color theme="1"/>
      <name val="Arial"/>
      <family val="2"/>
      <charset val="238"/>
    </font>
    <font>
      <b/>
      <sz val="9"/>
      <color rgb="FFFFFFFF"/>
      <name val="Arial"/>
      <family val="2"/>
      <charset val="238"/>
    </font>
    <font>
      <b/>
      <sz val="11"/>
      <color rgb="FF000000"/>
      <name val="Inconsolata"/>
    </font>
    <font>
      <sz val="10"/>
      <color rgb="FF002060"/>
      <name val="Arial"/>
      <family val="2"/>
      <charset val="238"/>
    </font>
    <font>
      <sz val="9"/>
      <color theme="1"/>
      <name val="Arial"/>
      <family val="2"/>
      <charset val="238"/>
    </font>
    <font>
      <sz val="10"/>
      <color rgb="FF333333"/>
      <name val="Arial"/>
      <family val="2"/>
      <charset val="238"/>
    </font>
    <font>
      <sz val="10"/>
      <color rgb="FF000000"/>
      <name val="Calibri"/>
      <family val="2"/>
      <charset val="238"/>
    </font>
    <font>
      <u/>
      <sz val="9"/>
      <color rgb="FF3F3F3F"/>
      <name val="Arial"/>
      <family val="2"/>
      <charset val="238"/>
    </font>
    <font>
      <i/>
      <sz val="10"/>
      <color theme="1"/>
      <name val="Arial"/>
      <family val="2"/>
      <charset val="238"/>
    </font>
    <font>
      <i/>
      <sz val="9"/>
      <color rgb="FF3A3838"/>
      <name val="Arial"/>
      <family val="2"/>
      <charset val="238"/>
    </font>
    <font>
      <b/>
      <sz val="10"/>
      <color theme="0"/>
      <name val="Arial"/>
      <family val="2"/>
      <charset val="238"/>
    </font>
    <font>
      <i/>
      <sz val="9"/>
      <color rgb="FF595959"/>
      <name val="Arial"/>
      <family val="2"/>
      <charset val="238"/>
    </font>
    <font>
      <b/>
      <sz val="10"/>
      <color rgb="FF333333"/>
      <name val="Arial"/>
      <family val="2"/>
      <charset val="238"/>
    </font>
    <font>
      <sz val="9"/>
      <color rgb="FF1F3864"/>
      <name val="Arial"/>
      <family val="2"/>
      <charset val="238"/>
    </font>
    <font>
      <sz val="8"/>
      <color rgb="FF1F3864"/>
      <name val="Arial"/>
      <family val="2"/>
      <charset val="238"/>
    </font>
    <font>
      <u/>
      <sz val="9"/>
      <color rgb="FF3A3838"/>
      <name val="Arial"/>
      <family val="2"/>
      <charset val="238"/>
    </font>
    <font>
      <u/>
      <sz val="9"/>
      <color rgb="FF3A3838"/>
      <name val="Arial"/>
      <family val="2"/>
      <charset val="238"/>
    </font>
    <font>
      <sz val="8"/>
      <color rgb="FFC00000"/>
      <name val="Arial"/>
      <family val="2"/>
      <charset val="238"/>
    </font>
    <font>
      <b/>
      <sz val="10"/>
      <color rgb="FF6AA84F"/>
      <name val="Arial"/>
      <family val="2"/>
      <charset val="238"/>
    </font>
    <font>
      <sz val="10"/>
      <color theme="1"/>
      <name val="Calibri"/>
      <family val="2"/>
      <charset val="238"/>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b/>
      <sz val="12"/>
      <color rgb="FFFF0000"/>
      <name val="Arial"/>
      <family val="2"/>
      <charset val="238"/>
    </font>
    <font>
      <sz val="12"/>
      <color rgb="FFFFFFFF"/>
      <name val="Arial"/>
      <family val="2"/>
      <charset val="238"/>
    </font>
    <font>
      <b/>
      <sz val="9"/>
      <color rgb="FF595959"/>
      <name val="Arial"/>
      <family val="2"/>
      <charset val="238"/>
    </font>
    <font>
      <sz val="10"/>
      <color theme="10"/>
      <name val="Arial"/>
      <family val="2"/>
      <charset val="238"/>
    </font>
    <font>
      <b/>
      <sz val="9"/>
      <color rgb="FF3F3F3F"/>
      <name val="Arial"/>
      <family val="2"/>
      <charset val="238"/>
    </font>
    <font>
      <b/>
      <u/>
      <sz val="10"/>
      <color rgb="FFFF0000"/>
      <name val="Arial"/>
      <family val="2"/>
      <charset val="238"/>
    </font>
    <font>
      <b/>
      <i/>
      <sz val="9"/>
      <color rgb="FF3A3838"/>
      <name val="Arial"/>
      <family val="2"/>
      <charset val="238"/>
    </font>
    <font>
      <sz val="12"/>
      <color theme="1"/>
      <name val="Arial"/>
      <family val="2"/>
      <charset val="238"/>
    </font>
    <font>
      <b/>
      <sz val="11"/>
      <name val="Arial"/>
      <family val="2"/>
      <charset val="238"/>
    </font>
  </fonts>
  <fills count="25">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s>
  <borders count="140">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5">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12" fillId="2" borderId="4" xfId="0" applyFont="1" applyFill="1" applyBorder="1" applyAlignment="1">
      <alignment horizontal="right"/>
    </xf>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7" fillId="2" borderId="41" xfId="0" applyFont="1" applyFill="1" applyBorder="1" applyAlignment="1">
      <alignment vertical="center"/>
    </xf>
    <xf numFmtId="0" fontId="27"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7" fillId="5" borderId="4" xfId="0" applyFont="1" applyFill="1" applyBorder="1" applyAlignment="1">
      <alignment vertical="center"/>
    </xf>
    <xf numFmtId="0" fontId="28"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29" fillId="0" borderId="47" xfId="0" applyFont="1" applyBorder="1" applyAlignment="1">
      <alignment vertical="top"/>
    </xf>
    <xf numFmtId="0" fontId="4" fillId="0" borderId="47" xfId="0" applyFont="1" applyBorder="1" applyAlignment="1">
      <alignment vertical="top"/>
    </xf>
    <xf numFmtId="0" fontId="30"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1"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2"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7"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4"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5" fillId="5" borderId="4" xfId="0" applyFont="1" applyFill="1" applyBorder="1" applyAlignment="1">
      <alignment horizontal="left" vertical="top"/>
    </xf>
    <xf numFmtId="0" fontId="36"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7" fillId="5" borderId="4" xfId="0" applyFont="1" applyFill="1" applyBorder="1" applyAlignment="1">
      <alignment vertical="top" wrapText="1"/>
    </xf>
    <xf numFmtId="0" fontId="39" fillId="2" borderId="4" xfId="0" applyFont="1" applyFill="1" applyBorder="1" applyAlignment="1">
      <alignment horizontal="left" vertical="top" wrapText="1"/>
    </xf>
    <xf numFmtId="0" fontId="40" fillId="11" borderId="64" xfId="0" applyFont="1" applyFill="1" applyBorder="1" applyAlignment="1">
      <alignment horizontal="center" vertical="center" wrapText="1"/>
    </xf>
    <xf numFmtId="0" fontId="40" fillId="11" borderId="55" xfId="0" applyFont="1" applyFill="1" applyBorder="1" applyAlignment="1">
      <alignment horizontal="center" vertical="center" wrapText="1"/>
    </xf>
    <xf numFmtId="0" fontId="40" fillId="11" borderId="65" xfId="0" applyFont="1" applyFill="1" applyBorder="1" applyAlignment="1">
      <alignment horizontal="center" vertical="center" wrapText="1"/>
    </xf>
    <xf numFmtId="0" fontId="40" fillId="11" borderId="66" xfId="0" applyFont="1" applyFill="1" applyBorder="1" applyAlignment="1">
      <alignment horizontal="center" vertical="center" wrapText="1"/>
    </xf>
    <xf numFmtId="0" fontId="40" fillId="11" borderId="67" xfId="0" applyFont="1" applyFill="1" applyBorder="1" applyAlignment="1">
      <alignment horizontal="center" vertical="center" wrapText="1"/>
    </xf>
    <xf numFmtId="169" fontId="4" fillId="9" borderId="68" xfId="0" applyNumberFormat="1" applyFont="1" applyFill="1" applyBorder="1" applyAlignment="1">
      <alignment horizontal="right" vertical="center"/>
    </xf>
    <xf numFmtId="169" fontId="4" fillId="9" borderId="69" xfId="0" applyNumberFormat="1" applyFont="1" applyFill="1" applyBorder="1" applyAlignment="1">
      <alignment horizontal="right" vertical="center"/>
    </xf>
    <xf numFmtId="169" fontId="4" fillId="12" borderId="68" xfId="0" applyNumberFormat="1" applyFont="1" applyFill="1" applyBorder="1" applyAlignment="1">
      <alignment horizontal="right" vertical="center"/>
    </xf>
    <xf numFmtId="169" fontId="4" fillId="12" borderId="69" xfId="0" applyNumberFormat="1" applyFont="1" applyFill="1" applyBorder="1" applyAlignment="1">
      <alignment horizontal="right" vertical="center"/>
    </xf>
    <xf numFmtId="0" fontId="40" fillId="11" borderId="70" xfId="0" applyFont="1" applyFill="1" applyBorder="1" applyAlignment="1">
      <alignment horizontal="center" vertical="center" wrapText="1"/>
    </xf>
    <xf numFmtId="0" fontId="40" fillId="11" borderId="71" xfId="0" applyFont="1" applyFill="1" applyBorder="1" applyAlignment="1">
      <alignment horizontal="center" vertical="center" wrapText="1"/>
    </xf>
    <xf numFmtId="169" fontId="4" fillId="12" borderId="72" xfId="0" applyNumberFormat="1" applyFont="1" applyFill="1" applyBorder="1" applyAlignment="1">
      <alignment horizontal="right" vertical="center"/>
    </xf>
    <xf numFmtId="169" fontId="4" fillId="12" borderId="73" xfId="0" applyNumberFormat="1" applyFont="1" applyFill="1" applyBorder="1" applyAlignment="1">
      <alignment horizontal="right" vertical="center"/>
    </xf>
    <xf numFmtId="0" fontId="40"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0" fillId="11" borderId="74" xfId="0" applyFont="1" applyFill="1" applyBorder="1" applyAlignment="1">
      <alignment horizontal="center" vertical="center" wrapText="1"/>
    </xf>
    <xf numFmtId="169" fontId="41" fillId="13" borderId="75" xfId="0" applyNumberFormat="1" applyFont="1" applyFill="1" applyBorder="1" applyAlignment="1">
      <alignment horizontal="right" vertical="center"/>
    </xf>
    <xf numFmtId="169" fontId="41"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39"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6" xfId="0" applyNumberFormat="1" applyFont="1" applyFill="1" applyBorder="1" applyAlignment="1">
      <alignment horizontal="center" vertical="center"/>
    </xf>
    <xf numFmtId="169" fontId="4" fillId="5" borderId="77" xfId="0" applyNumberFormat="1" applyFont="1" applyFill="1" applyBorder="1" applyAlignment="1">
      <alignment vertical="top"/>
    </xf>
    <xf numFmtId="0" fontId="39" fillId="5" borderId="4" xfId="0" applyFont="1" applyFill="1" applyBorder="1" applyAlignment="1">
      <alignment vertical="top" wrapText="1"/>
    </xf>
    <xf numFmtId="0" fontId="15" fillId="2" borderId="26" xfId="0" applyFont="1" applyFill="1" applyBorder="1" applyAlignment="1">
      <alignment vertical="top"/>
    </xf>
    <xf numFmtId="0" fontId="37" fillId="5" borderId="4" xfId="0" applyFont="1" applyFill="1" applyBorder="1" applyAlignment="1">
      <alignment horizontal="left" vertical="top" wrapText="1"/>
    </xf>
    <xf numFmtId="0" fontId="43" fillId="5" borderId="4" xfId="0" applyFont="1" applyFill="1" applyBorder="1" applyAlignment="1">
      <alignment vertical="top" wrapText="1"/>
    </xf>
    <xf numFmtId="0" fontId="0" fillId="0" borderId="0" xfId="0" applyFont="1" applyAlignment="1">
      <alignment vertical="center"/>
    </xf>
    <xf numFmtId="0" fontId="15" fillId="10" borderId="68" xfId="0" applyFont="1" applyFill="1" applyBorder="1" applyAlignment="1">
      <alignment horizontal="center" vertical="center"/>
    </xf>
    <xf numFmtId="0" fontId="15" fillId="10" borderId="80" xfId="0" applyFont="1" applyFill="1" applyBorder="1" applyAlignment="1">
      <alignment horizontal="center" vertical="center"/>
    </xf>
    <xf numFmtId="0" fontId="44" fillId="15" borderId="83" xfId="0" applyFont="1" applyFill="1" applyBorder="1" applyAlignment="1">
      <alignment horizontal="right" vertical="center"/>
    </xf>
    <xf numFmtId="0" fontId="44" fillId="16" borderId="68" xfId="0" applyFont="1" applyFill="1" applyBorder="1" applyAlignment="1">
      <alignment horizontal="right" vertical="center"/>
    </xf>
    <xf numFmtId="167" fontId="44" fillId="16" borderId="85" xfId="0" applyNumberFormat="1" applyFont="1" applyFill="1" applyBorder="1" applyAlignment="1">
      <alignment vertical="center"/>
    </xf>
    <xf numFmtId="167" fontId="44" fillId="16" borderId="86" xfId="0" applyNumberFormat="1" applyFont="1" applyFill="1" applyBorder="1" applyAlignment="1">
      <alignment vertical="center"/>
    </xf>
    <xf numFmtId="0" fontId="43" fillId="5" borderId="4" xfId="0" applyFont="1" applyFill="1" applyBorder="1" applyAlignment="1">
      <alignment vertical="center"/>
    </xf>
    <xf numFmtId="0" fontId="43" fillId="5" borderId="4" xfId="0" applyFont="1" applyFill="1" applyBorder="1" applyAlignment="1">
      <alignment vertical="top"/>
    </xf>
    <xf numFmtId="170" fontId="45" fillId="15" borderId="68" xfId="0" applyNumberFormat="1" applyFont="1" applyFill="1" applyBorder="1" applyAlignment="1">
      <alignment horizontal="right" vertical="center"/>
    </xf>
    <xf numFmtId="168" fontId="0" fillId="15" borderId="68" xfId="0" applyNumberFormat="1" applyFont="1" applyFill="1" applyBorder="1" applyAlignment="1">
      <alignment vertical="center"/>
    </xf>
    <xf numFmtId="170" fontId="45" fillId="16" borderId="68" xfId="0" applyNumberFormat="1" applyFont="1" applyFill="1" applyBorder="1" applyAlignment="1">
      <alignment horizontal="right" vertical="center"/>
    </xf>
    <xf numFmtId="168" fontId="0" fillId="16" borderId="68" xfId="0" applyNumberFormat="1" applyFont="1" applyFill="1" applyBorder="1" applyAlignment="1">
      <alignment vertical="center"/>
    </xf>
    <xf numFmtId="0" fontId="4" fillId="0" borderId="43" xfId="0" applyFont="1" applyBorder="1" applyAlignment="1">
      <alignment vertical="top"/>
    </xf>
    <xf numFmtId="169" fontId="4" fillId="0" borderId="87"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7" fillId="2" borderId="88" xfId="0" applyFont="1" applyFill="1" applyBorder="1" applyAlignment="1">
      <alignment vertical="top" wrapText="1"/>
    </xf>
    <xf numFmtId="0" fontId="47" fillId="2" borderId="4" xfId="0" applyFont="1" applyFill="1" applyBorder="1" applyAlignment="1">
      <alignment vertical="top" wrapText="1"/>
    </xf>
    <xf numFmtId="0" fontId="47" fillId="2" borderId="89" xfId="0" applyFont="1" applyFill="1" applyBorder="1" applyAlignment="1">
      <alignment vertical="top" wrapText="1"/>
    </xf>
    <xf numFmtId="0" fontId="47" fillId="2" borderId="90" xfId="0" applyFont="1" applyFill="1" applyBorder="1" applyAlignment="1">
      <alignment vertical="top" wrapText="1"/>
    </xf>
    <xf numFmtId="0" fontId="4" fillId="2" borderId="42" xfId="0" applyFont="1" applyFill="1" applyBorder="1" applyAlignment="1">
      <alignment vertical="top"/>
    </xf>
    <xf numFmtId="0" fontId="4" fillId="0" borderId="91" xfId="0" applyFont="1" applyBorder="1" applyAlignment="1">
      <alignment vertical="top"/>
    </xf>
    <xf numFmtId="0" fontId="15" fillId="5" borderId="4" xfId="0" applyFont="1" applyFill="1" applyBorder="1" applyAlignment="1">
      <alignment vertical="center" wrapText="1"/>
    </xf>
    <xf numFmtId="0" fontId="48" fillId="5" borderId="4" xfId="0" applyFont="1" applyFill="1" applyBorder="1" applyAlignment="1">
      <alignment horizontal="left" vertical="top" wrapText="1"/>
    </xf>
    <xf numFmtId="0" fontId="15" fillId="10" borderId="92" xfId="0" applyFont="1" applyFill="1" applyBorder="1" applyAlignment="1">
      <alignment horizontal="center" vertical="center"/>
    </xf>
    <xf numFmtId="0" fontId="15" fillId="10" borderId="93"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4" xfId="0" applyFont="1" applyBorder="1"/>
    <xf numFmtId="0" fontId="0" fillId="15" borderId="80" xfId="0" applyFont="1" applyFill="1" applyBorder="1" applyAlignment="1">
      <alignment horizontal="right" vertical="center"/>
    </xf>
    <xf numFmtId="168" fontId="18" fillId="15" borderId="92" xfId="0" applyNumberFormat="1" applyFont="1" applyFill="1" applyBorder="1" applyAlignment="1">
      <alignment horizontal="right" vertical="center"/>
    </xf>
    <xf numFmtId="0" fontId="0" fillId="15" borderId="97" xfId="0" applyFont="1" applyFill="1" applyBorder="1" applyAlignment="1">
      <alignment horizontal="right" vertical="center"/>
    </xf>
    <xf numFmtId="0" fontId="0" fillId="2" borderId="98" xfId="0" applyFont="1" applyFill="1" applyBorder="1"/>
    <xf numFmtId="0" fontId="44" fillId="0" borderId="99" xfId="0" applyFont="1" applyBorder="1" applyAlignment="1">
      <alignment horizontal="left" vertical="center"/>
    </xf>
    <xf numFmtId="0" fontId="44" fillId="0" borderId="94" xfId="0" applyFont="1" applyBorder="1" applyAlignment="1">
      <alignment horizontal="left" vertical="center"/>
    </xf>
    <xf numFmtId="0" fontId="0" fillId="0" borderId="100" xfId="0" applyFont="1" applyBorder="1" applyAlignment="1">
      <alignment horizontal="right" vertical="center"/>
    </xf>
    <xf numFmtId="170" fontId="4" fillId="0" borderId="0" xfId="0" applyNumberFormat="1" applyFont="1" applyAlignment="1">
      <alignment vertical="top" wrapText="1"/>
    </xf>
    <xf numFmtId="171" fontId="18" fillId="0" borderId="94" xfId="0" applyNumberFormat="1" applyFont="1" applyBorder="1" applyAlignment="1">
      <alignment horizontal="right" vertical="center"/>
    </xf>
    <xf numFmtId="0" fontId="9" fillId="2" borderId="4" xfId="0" applyFont="1" applyFill="1" applyBorder="1" applyAlignment="1">
      <alignment horizontal="left" vertical="top" wrapText="1"/>
    </xf>
    <xf numFmtId="0" fontId="49" fillId="11" borderId="103" xfId="0" applyFont="1" applyFill="1" applyBorder="1" applyAlignment="1">
      <alignment horizontal="right" vertical="center"/>
    </xf>
    <xf numFmtId="168" fontId="49" fillId="11" borderId="103" xfId="0" applyNumberFormat="1" applyFont="1" applyFill="1" applyBorder="1" applyAlignment="1">
      <alignment horizontal="right" vertical="center"/>
    </xf>
    <xf numFmtId="168" fontId="49" fillId="17" borderId="104"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0" fillId="5" borderId="4" xfId="0" applyFont="1" applyFill="1" applyBorder="1" applyAlignment="1">
      <alignment horizontal="left" vertical="top" wrapText="1"/>
    </xf>
    <xf numFmtId="0" fontId="4" fillId="0" borderId="106" xfId="0" applyFont="1" applyBorder="1" applyAlignment="1">
      <alignment horizontal="left" vertical="top"/>
    </xf>
    <xf numFmtId="0" fontId="4" fillId="0" borderId="106" xfId="0" applyFont="1" applyBorder="1" applyAlignment="1">
      <alignment horizontal="center" vertical="top"/>
    </xf>
    <xf numFmtId="0" fontId="9" fillId="0" borderId="106" xfId="0" applyFont="1" applyBorder="1" applyAlignment="1">
      <alignment vertical="top" wrapText="1"/>
    </xf>
    <xf numFmtId="0" fontId="10" fillId="0" borderId="46" xfId="0" applyFont="1" applyBorder="1" applyAlignment="1">
      <alignment vertical="top"/>
    </xf>
    <xf numFmtId="172" fontId="44" fillId="0" borderId="0" xfId="0" applyNumberFormat="1" applyFont="1" applyAlignment="1">
      <alignment horizontal="left"/>
    </xf>
    <xf numFmtId="0" fontId="26" fillId="5" borderId="4" xfId="0" applyFont="1" applyFill="1" applyBorder="1" applyAlignment="1">
      <alignment vertical="top"/>
    </xf>
    <xf numFmtId="0" fontId="34" fillId="5" borderId="4" xfId="0" applyFont="1" applyFill="1" applyBorder="1" applyAlignment="1">
      <alignment vertical="top"/>
    </xf>
    <xf numFmtId="0" fontId="43" fillId="5" borderId="4" xfId="0" applyFont="1" applyFill="1" applyBorder="1" applyAlignment="1">
      <alignment horizontal="left" vertical="top" wrapText="1"/>
    </xf>
    <xf numFmtId="0" fontId="15" fillId="10" borderId="83" xfId="0" applyFont="1" applyFill="1" applyBorder="1" applyAlignment="1">
      <alignment horizontal="center" vertical="center"/>
    </xf>
    <xf numFmtId="168" fontId="44" fillId="15" borderId="80" xfId="0" applyNumberFormat="1" applyFont="1" applyFill="1" applyBorder="1" applyAlignment="1">
      <alignment horizontal="right" vertical="center"/>
    </xf>
    <xf numFmtId="168" fontId="51" fillId="15" borderId="80" xfId="0" applyNumberFormat="1" applyFont="1" applyFill="1" applyBorder="1" applyAlignment="1">
      <alignment horizontal="right" vertical="center"/>
    </xf>
    <xf numFmtId="0" fontId="0" fillId="16" borderId="80" xfId="0" applyFont="1" applyFill="1" applyBorder="1" applyAlignment="1">
      <alignment horizontal="right" vertical="center"/>
    </xf>
    <xf numFmtId="168" fontId="44" fillId="16" borderId="80" xfId="0" applyNumberFormat="1" applyFont="1" applyFill="1" applyBorder="1" applyAlignment="1">
      <alignment horizontal="right" vertical="center"/>
    </xf>
    <xf numFmtId="168" fontId="51" fillId="16" borderId="80" xfId="0" applyNumberFormat="1" applyFont="1" applyFill="1" applyBorder="1" applyAlignment="1">
      <alignment horizontal="right" vertical="center"/>
    </xf>
    <xf numFmtId="0" fontId="44" fillId="15" borderId="68" xfId="0" applyFont="1" applyFill="1" applyBorder="1" applyAlignment="1">
      <alignment horizontal="right" vertical="center"/>
    </xf>
    <xf numFmtId="0" fontId="53" fillId="5" borderId="109" xfId="0" applyFont="1" applyFill="1" applyBorder="1" applyAlignment="1">
      <alignment vertical="top" wrapText="1"/>
    </xf>
    <xf numFmtId="0" fontId="53" fillId="5" borderId="4" xfId="0" applyFont="1" applyFill="1" applyBorder="1" applyAlignment="1">
      <alignment vertical="top" wrapText="1"/>
    </xf>
    <xf numFmtId="0" fontId="0" fillId="16" borderId="97" xfId="0" applyFont="1" applyFill="1" applyBorder="1" applyAlignment="1">
      <alignment horizontal="right" vertical="center"/>
    </xf>
    <xf numFmtId="168" fontId="44" fillId="16" borderId="86" xfId="0" applyNumberFormat="1" applyFont="1" applyFill="1" applyBorder="1" applyAlignment="1">
      <alignment horizontal="right" vertical="center"/>
    </xf>
    <xf numFmtId="0" fontId="44" fillId="0" borderId="100" xfId="0" applyFont="1" applyBorder="1" applyAlignment="1">
      <alignment horizontal="right" vertical="center"/>
    </xf>
    <xf numFmtId="170" fontId="44" fillId="0" borderId="100" xfId="0" applyNumberFormat="1" applyFont="1" applyBorder="1" applyAlignment="1">
      <alignment horizontal="right" vertical="center"/>
    </xf>
    <xf numFmtId="170" fontId="44" fillId="0" borderId="99" xfId="0" applyNumberFormat="1" applyFont="1" applyBorder="1" applyAlignment="1">
      <alignment horizontal="right" vertical="center"/>
    </xf>
    <xf numFmtId="170" fontId="51" fillId="0" borderId="99" xfId="0" applyNumberFormat="1" applyFont="1" applyBorder="1" applyAlignment="1">
      <alignment horizontal="right" vertical="center"/>
    </xf>
    <xf numFmtId="167" fontId="49" fillId="11" borderId="103" xfId="0" applyNumberFormat="1" applyFont="1" applyFill="1" applyBorder="1" applyAlignment="1">
      <alignment horizontal="right" vertical="center"/>
    </xf>
    <xf numFmtId="167" fontId="49" fillId="11" borderId="110" xfId="0" applyNumberFormat="1" applyFont="1" applyFill="1" applyBorder="1" applyAlignment="1">
      <alignment horizontal="right" vertical="center"/>
    </xf>
    <xf numFmtId="167" fontId="49" fillId="17" borderId="111"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98" xfId="0" applyFont="1" applyFill="1" applyBorder="1" applyAlignment="1">
      <alignment vertical="top"/>
    </xf>
    <xf numFmtId="167" fontId="3" fillId="5" borderId="68"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3" fillId="5" borderId="118" xfId="0" applyFont="1" applyFill="1" applyBorder="1" applyAlignment="1">
      <alignment vertical="top" wrapText="1"/>
    </xf>
    <xf numFmtId="0" fontId="40" fillId="19" borderId="119" xfId="0" applyFont="1" applyFill="1" applyBorder="1" applyAlignment="1">
      <alignment horizontal="center" vertical="center" wrapText="1"/>
    </xf>
    <xf numFmtId="168" fontId="3" fillId="9" borderId="120" xfId="0" applyNumberFormat="1" applyFont="1" applyFill="1" applyBorder="1" applyAlignment="1">
      <alignment horizontal="center" vertical="center"/>
    </xf>
    <xf numFmtId="0" fontId="4" fillId="5" borderId="121" xfId="0" applyFont="1" applyFill="1" applyBorder="1" applyAlignment="1">
      <alignment vertical="top"/>
    </xf>
    <xf numFmtId="0" fontId="4" fillId="0" borderId="123" xfId="0" applyFont="1" applyBorder="1" applyAlignment="1">
      <alignment vertical="top"/>
    </xf>
    <xf numFmtId="0" fontId="31" fillId="0" borderId="40" xfId="0" applyFont="1" applyBorder="1" applyAlignment="1">
      <alignment vertical="top"/>
    </xf>
    <xf numFmtId="0" fontId="4" fillId="0" borderId="0" xfId="0" applyFont="1" applyAlignment="1">
      <alignment vertical="center"/>
    </xf>
    <xf numFmtId="0" fontId="48" fillId="5" borderId="4" xfId="0" applyFont="1" applyFill="1" applyBorder="1" applyAlignment="1">
      <alignment vertical="top" wrapText="1"/>
    </xf>
    <xf numFmtId="0" fontId="52" fillId="5" borderId="4" xfId="0" applyFont="1" applyFill="1" applyBorder="1" applyAlignment="1">
      <alignment vertical="top" wrapText="1"/>
    </xf>
    <xf numFmtId="0" fontId="3" fillId="5" borderId="98" xfId="0" applyFont="1" applyFill="1" applyBorder="1" applyAlignment="1">
      <alignment vertical="top" wrapText="1"/>
    </xf>
    <xf numFmtId="9" fontId="3" fillId="14" borderId="68"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4" fillId="2" borderId="4" xfId="0" applyNumberFormat="1" applyFont="1" applyFill="1" applyBorder="1" applyAlignment="1">
      <alignment horizontal="right" vertical="center"/>
    </xf>
    <xf numFmtId="170" fontId="51" fillId="2" borderId="4" xfId="0" applyNumberFormat="1" applyFont="1" applyFill="1" applyBorder="1" applyAlignment="1">
      <alignment horizontal="right" vertical="center"/>
    </xf>
    <xf numFmtId="0" fontId="42" fillId="5" borderId="4" xfId="0" applyFont="1" applyFill="1" applyBorder="1" applyAlignment="1">
      <alignment horizontal="left" vertical="center"/>
    </xf>
    <xf numFmtId="0" fontId="55" fillId="5" borderId="4" xfId="0" applyFont="1" applyFill="1" applyBorder="1" applyAlignment="1">
      <alignment horizontal="left" vertical="top" wrapText="1"/>
    </xf>
    <xf numFmtId="0" fontId="39" fillId="5" borderId="4" xfId="0" applyFont="1" applyFill="1" applyBorder="1" applyAlignment="1">
      <alignment horizontal="left" vertical="top" wrapText="1"/>
    </xf>
    <xf numFmtId="0" fontId="4" fillId="0" borderId="106" xfId="0" applyFont="1" applyBorder="1" applyAlignment="1">
      <alignment vertical="top"/>
    </xf>
    <xf numFmtId="0" fontId="10" fillId="0" borderId="106" xfId="0" applyFont="1" applyBorder="1" applyAlignment="1">
      <alignment vertical="top"/>
    </xf>
    <xf numFmtId="0" fontId="52" fillId="5" borderId="109" xfId="0" applyFont="1" applyFill="1" applyBorder="1" applyAlignment="1">
      <alignment horizontal="left" vertical="top" wrapText="1"/>
    </xf>
    <xf numFmtId="0" fontId="52" fillId="5" borderId="4" xfId="0" applyFont="1" applyFill="1" applyBorder="1" applyAlignment="1">
      <alignment horizontal="left" vertical="top" wrapText="1"/>
    </xf>
    <xf numFmtId="0" fontId="56" fillId="5" borderId="109" xfId="0" applyFont="1" applyFill="1" applyBorder="1" applyAlignment="1">
      <alignment vertical="top" wrapText="1"/>
    </xf>
    <xf numFmtId="0" fontId="56" fillId="5" borderId="4" xfId="0" applyFont="1" applyFill="1" applyBorder="1" applyAlignment="1">
      <alignment vertical="top" wrapText="1"/>
    </xf>
    <xf numFmtId="0" fontId="15" fillId="20" borderId="89" xfId="0" applyFont="1" applyFill="1" applyBorder="1" applyAlignment="1">
      <alignment horizontal="left" vertical="center" wrapText="1"/>
    </xf>
    <xf numFmtId="0" fontId="0" fillId="13" borderId="124" xfId="0" applyFont="1" applyFill="1" applyBorder="1" applyAlignment="1">
      <alignment horizontal="right" vertical="center"/>
    </xf>
    <xf numFmtId="170" fontId="44" fillId="13" borderId="125" xfId="0" applyNumberFormat="1" applyFont="1" applyFill="1" applyBorder="1" applyAlignment="1">
      <alignment horizontal="right" vertical="center"/>
    </xf>
    <xf numFmtId="170" fontId="51" fillId="18" borderId="126" xfId="0" applyNumberFormat="1" applyFont="1" applyFill="1" applyBorder="1" applyAlignment="1">
      <alignment horizontal="right" vertical="center"/>
    </xf>
    <xf numFmtId="170" fontId="51" fillId="18" borderId="4" xfId="0" applyNumberFormat="1" applyFont="1" applyFill="1" applyBorder="1" applyAlignment="1">
      <alignment horizontal="right" vertical="center"/>
    </xf>
    <xf numFmtId="0" fontId="4" fillId="0" borderId="127" xfId="0" applyFont="1" applyBorder="1" applyAlignment="1">
      <alignment vertical="top"/>
    </xf>
    <xf numFmtId="0" fontId="13" fillId="2" borderId="128" xfId="0" applyFont="1" applyFill="1" applyBorder="1"/>
    <xf numFmtId="0" fontId="27" fillId="2" borderId="130" xfId="0" applyFont="1" applyFill="1" applyBorder="1" applyAlignment="1">
      <alignment vertical="center"/>
    </xf>
    <xf numFmtId="0" fontId="4" fillId="2" borderId="131" xfId="0" applyFont="1" applyFill="1" applyBorder="1" applyAlignment="1">
      <alignment vertical="top"/>
    </xf>
    <xf numFmtId="0" fontId="40" fillId="11" borderId="132" xfId="0" applyFont="1" applyFill="1" applyBorder="1" applyAlignment="1">
      <alignment horizontal="center" vertical="center" wrapText="1"/>
    </xf>
    <xf numFmtId="169" fontId="3" fillId="21" borderId="133" xfId="0" applyNumberFormat="1" applyFont="1" applyFill="1" applyBorder="1" applyAlignment="1">
      <alignment horizontal="center" vertical="center"/>
    </xf>
    <xf numFmtId="173" fontId="3" fillId="22" borderId="133" xfId="0" applyNumberFormat="1" applyFont="1" applyFill="1" applyBorder="1" applyAlignment="1">
      <alignment horizontal="center" vertical="center"/>
    </xf>
    <xf numFmtId="0" fontId="44" fillId="15" borderId="68" xfId="0" applyFont="1" applyFill="1" applyBorder="1" applyAlignment="1">
      <alignment vertical="center"/>
    </xf>
    <xf numFmtId="0" fontId="0" fillId="15" borderId="68" xfId="0" applyFont="1" applyFill="1" applyBorder="1" applyAlignment="1">
      <alignment horizontal="right" vertical="center"/>
    </xf>
    <xf numFmtId="168" fontId="0" fillId="15" borderId="68" xfId="0" applyNumberFormat="1" applyFont="1" applyFill="1" applyBorder="1" applyAlignment="1">
      <alignment horizontal="right" vertical="center"/>
    </xf>
    <xf numFmtId="0" fontId="44" fillId="16" borderId="68" xfId="0" applyFont="1" applyFill="1" applyBorder="1" applyAlignment="1">
      <alignment vertical="center"/>
    </xf>
    <xf numFmtId="168" fontId="0" fillId="16" borderId="68" xfId="0" applyNumberFormat="1" applyFont="1" applyFill="1" applyBorder="1" applyAlignment="1">
      <alignment horizontal="right" vertical="center"/>
    </xf>
    <xf numFmtId="168" fontId="3" fillId="16" borderId="93" xfId="0" applyNumberFormat="1" applyFont="1" applyFill="1" applyBorder="1" applyAlignment="1">
      <alignment horizontal="right" vertical="center"/>
    </xf>
    <xf numFmtId="168" fontId="18" fillId="16" borderId="92" xfId="0" applyNumberFormat="1" applyFont="1" applyFill="1" applyBorder="1" applyAlignment="1">
      <alignment horizontal="right" vertical="center"/>
    </xf>
    <xf numFmtId="0" fontId="44" fillId="15" borderId="80" xfId="0" applyFont="1" applyFill="1" applyBorder="1" applyAlignment="1">
      <alignment vertical="center"/>
    </xf>
    <xf numFmtId="168" fontId="3" fillId="15" borderId="93" xfId="0" applyNumberFormat="1" applyFont="1" applyFill="1" applyBorder="1" applyAlignment="1">
      <alignment horizontal="right" vertical="center"/>
    </xf>
    <xf numFmtId="0" fontId="44" fillId="5" borderId="109" xfId="0" applyFont="1" applyFill="1" applyBorder="1" applyAlignment="1">
      <alignment vertical="center"/>
    </xf>
    <xf numFmtId="0" fontId="0" fillId="5" borderId="97" xfId="0" applyFont="1" applyFill="1" applyBorder="1" applyAlignment="1">
      <alignment horizontal="right" vertical="center"/>
    </xf>
    <xf numFmtId="168" fontId="0" fillId="5" borderId="97" xfId="0" applyNumberFormat="1" applyFont="1" applyFill="1" applyBorder="1" applyAlignment="1">
      <alignment horizontal="right" vertical="center"/>
    </xf>
    <xf numFmtId="168" fontId="0" fillId="5" borderId="98" xfId="0" applyNumberFormat="1" applyFont="1" applyFill="1" applyBorder="1" applyAlignment="1">
      <alignment horizontal="right" vertical="center"/>
    </xf>
    <xf numFmtId="168" fontId="3" fillId="5" borderId="98" xfId="0" applyNumberFormat="1" applyFont="1" applyFill="1" applyBorder="1" applyAlignment="1">
      <alignment horizontal="right" vertical="center"/>
    </xf>
    <xf numFmtId="0" fontId="49" fillId="11" borderId="110" xfId="0" applyFont="1" applyFill="1" applyBorder="1" applyAlignment="1">
      <alignment horizontal="left" vertical="center"/>
    </xf>
    <xf numFmtId="168" fontId="49" fillId="19" borderId="104" xfId="0" applyNumberFormat="1" applyFont="1" applyFill="1" applyBorder="1" applyAlignment="1">
      <alignment horizontal="right" vertical="center"/>
    </xf>
    <xf numFmtId="0" fontId="57" fillId="5" borderId="4" xfId="0" applyFont="1" applyFill="1" applyBorder="1" applyAlignment="1">
      <alignment vertical="top"/>
    </xf>
    <xf numFmtId="0" fontId="4" fillId="0" borderId="45" xfId="0" applyFont="1" applyBorder="1"/>
    <xf numFmtId="0" fontId="0" fillId="5" borderId="98" xfId="0" applyFont="1" applyFill="1" applyBorder="1" applyAlignment="1">
      <alignment horizontal="right" vertical="center"/>
    </xf>
    <xf numFmtId="170" fontId="0" fillId="5" borderId="97" xfId="0" applyNumberFormat="1" applyFont="1" applyFill="1" applyBorder="1" applyAlignment="1">
      <alignment horizontal="right" vertical="center"/>
    </xf>
    <xf numFmtId="170" fontId="0" fillId="5" borderId="98" xfId="0" applyNumberFormat="1" applyFont="1" applyFill="1" applyBorder="1" applyAlignment="1">
      <alignment horizontal="right" vertical="center"/>
    </xf>
    <xf numFmtId="171" fontId="18" fillId="5" borderId="98" xfId="0" applyNumberFormat="1" applyFont="1" applyFill="1" applyBorder="1" applyAlignment="1">
      <alignment horizontal="right" vertical="center"/>
    </xf>
    <xf numFmtId="0" fontId="49" fillId="11" borderId="104" xfId="0" applyFont="1" applyFill="1" applyBorder="1" applyAlignment="1">
      <alignment horizontal="right" vertical="center"/>
    </xf>
    <xf numFmtId="167" fontId="49" fillId="19" borderId="103"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58" fillId="0" borderId="0" xfId="0" applyFont="1"/>
    <xf numFmtId="0" fontId="3" fillId="0" borderId="0" xfId="0" applyFont="1"/>
    <xf numFmtId="0" fontId="59" fillId="23" borderId="8" xfId="0" applyFont="1" applyFill="1" applyBorder="1"/>
    <xf numFmtId="0" fontId="4" fillId="0" borderId="54" xfId="0" applyFont="1" applyBorder="1"/>
    <xf numFmtId="0" fontId="60" fillId="0" borderId="0" xfId="0" applyFont="1"/>
    <xf numFmtId="0" fontId="61" fillId="0" borderId="8" xfId="0" applyFont="1" applyBorder="1"/>
    <xf numFmtId="0" fontId="61" fillId="0" borderId="12" xfId="0" applyFont="1" applyBorder="1"/>
    <xf numFmtId="4" fontId="0" fillId="0" borderId="0" xfId="0" applyNumberFormat="1" applyFont="1" applyAlignment="1">
      <alignment horizontal="right"/>
    </xf>
    <xf numFmtId="4" fontId="62" fillId="4" borderId="4" xfId="0" applyNumberFormat="1" applyFont="1" applyFill="1" applyBorder="1"/>
    <xf numFmtId="169" fontId="4" fillId="0" borderId="0" xfId="0" applyNumberFormat="1" applyFont="1"/>
    <xf numFmtId="169" fontId="58"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1" fillId="0" borderId="12" xfId="0" applyFont="1" applyBorder="1" applyAlignment="1">
      <alignment wrapText="1"/>
    </xf>
    <xf numFmtId="0" fontId="18" fillId="0" borderId="0" xfId="0" applyFont="1"/>
    <xf numFmtId="0" fontId="61" fillId="24" borderId="134" xfId="0" applyFont="1" applyFill="1" applyBorder="1"/>
    <xf numFmtId="0" fontId="9" fillId="0" borderId="0" xfId="0" applyFont="1"/>
    <xf numFmtId="0" fontId="61" fillId="0" borderId="35" xfId="0" applyFont="1" applyBorder="1"/>
    <xf numFmtId="0" fontId="0" fillId="24" borderId="4" xfId="0" applyFont="1" applyFill="1" applyBorder="1"/>
    <xf numFmtId="0" fontId="60" fillId="24" borderId="4" xfId="0" applyFont="1" applyFill="1" applyBorder="1"/>
    <xf numFmtId="0" fontId="61"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2" fillId="2" borderId="4" xfId="0" applyFont="1" applyFill="1" applyBorder="1" applyAlignment="1">
      <alignment vertical="center" wrapText="1"/>
    </xf>
    <xf numFmtId="0" fontId="3" fillId="5" borderId="38" xfId="0" applyFont="1" applyFill="1" applyBorder="1" applyAlignment="1">
      <alignment horizontal="right" vertical="top" wrapText="1"/>
    </xf>
    <xf numFmtId="0" fontId="0" fillId="5" borderId="38" xfId="0" applyFont="1" applyFill="1" applyBorder="1"/>
    <xf numFmtId="0" fontId="3" fillId="5" borderId="4" xfId="0" applyFont="1" applyFill="1" applyBorder="1" applyAlignment="1" applyProtection="1">
      <alignment vertical="top"/>
      <protection locked="0"/>
    </xf>
    <xf numFmtId="0" fontId="0" fillId="2" borderId="4" xfId="0" applyFont="1" applyFill="1" applyBorder="1" applyAlignment="1">
      <alignment horizontal="right"/>
    </xf>
    <xf numFmtId="164" fontId="4" fillId="6" borderId="8" xfId="0" applyNumberFormat="1" applyFont="1" applyFill="1" applyBorder="1" applyAlignment="1" applyProtection="1">
      <alignment horizontal="left" vertical="top" wrapText="1"/>
      <protection locked="0"/>
    </xf>
    <xf numFmtId="0" fontId="4" fillId="6" borderId="8" xfId="0" applyFont="1" applyFill="1" applyBorder="1" applyAlignment="1" applyProtection="1">
      <alignment horizontal="left" vertical="center"/>
      <protection locked="0"/>
    </xf>
    <xf numFmtId="0" fontId="0" fillId="6" borderId="8" xfId="0" applyFont="1" applyFill="1" applyBorder="1" applyAlignment="1" applyProtection="1">
      <alignment horizontal="left" vertical="top"/>
      <protection locked="0"/>
    </xf>
    <xf numFmtId="165" fontId="0" fillId="6" borderId="8" xfId="0" applyNumberFormat="1"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166" fontId="4" fillId="6" borderId="8" xfId="0" applyNumberFormat="1" applyFont="1" applyFill="1" applyBorder="1" applyAlignment="1" applyProtection="1">
      <alignment horizontal="left" vertical="top" wrapText="1"/>
      <protection locked="0"/>
    </xf>
    <xf numFmtId="0" fontId="4" fillId="6" borderId="8" xfId="0" applyFont="1" applyFill="1" applyBorder="1" applyAlignment="1" applyProtection="1">
      <alignment vertical="center"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0" fontId="4" fillId="6" borderId="8" xfId="0" applyFont="1" applyFill="1" applyBorder="1" applyAlignment="1" applyProtection="1">
      <alignment horizontal="left" vertical="center" wrapText="1"/>
      <protection locked="0"/>
    </xf>
    <xf numFmtId="168" fontId="4" fillId="6" borderId="8" xfId="0" applyNumberFormat="1" applyFont="1" applyFill="1" applyBorder="1" applyAlignment="1" applyProtection="1">
      <alignment horizontal="left" vertical="top" wrapText="1"/>
      <protection locked="0"/>
    </xf>
    <xf numFmtId="167" fontId="44" fillId="6" borderId="74" xfId="0" applyNumberFormat="1" applyFont="1" applyFill="1" applyBorder="1" applyAlignment="1" applyProtection="1">
      <alignment vertical="center"/>
      <protection locked="0"/>
    </xf>
    <xf numFmtId="167" fontId="44" fillId="6" borderId="84" xfId="0" applyNumberFormat="1" applyFont="1" applyFill="1" applyBorder="1" applyAlignment="1" applyProtection="1">
      <alignment vertical="center"/>
      <protection locked="0"/>
    </xf>
    <xf numFmtId="167" fontId="44" fillId="6" borderId="8" xfId="0" applyNumberFormat="1" applyFont="1" applyFill="1" applyBorder="1" applyAlignment="1" applyProtection="1">
      <alignment vertical="center"/>
      <protection locked="0"/>
    </xf>
    <xf numFmtId="168" fontId="4" fillId="6" borderId="8" xfId="0" applyNumberFormat="1" applyFont="1" applyFill="1" applyBorder="1" applyAlignment="1" applyProtection="1">
      <alignment vertical="center" wrapText="1"/>
      <protection locked="0"/>
    </xf>
    <xf numFmtId="168" fontId="44" fillId="6" borderId="74" xfId="0" applyNumberFormat="1" applyFont="1" applyFill="1" applyBorder="1" applyAlignment="1" applyProtection="1">
      <alignment horizontal="right" vertical="center"/>
      <protection locked="0"/>
    </xf>
    <xf numFmtId="0" fontId="1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1"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5"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4" fillId="6" borderId="138" xfId="0" applyFont="1" applyFill="1" applyBorder="1" applyAlignment="1" applyProtection="1">
      <alignment horizontal="left" vertical="top" wrapText="1"/>
      <protection locked="0"/>
    </xf>
    <xf numFmtId="0" fontId="2" fillId="0" borderId="139" xfId="0" applyFont="1" applyBorder="1" applyProtection="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4" fillId="6" borderId="29" xfId="0" applyFont="1" applyFill="1" applyBorder="1" applyAlignment="1" applyProtection="1">
      <alignment horizontal="left" vertical="top" wrapText="1"/>
      <protection locked="0"/>
    </xf>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4" fillId="6" borderId="22" xfId="0" applyFont="1" applyFill="1" applyBorder="1" applyAlignment="1" applyProtection="1">
      <alignment horizontal="left" vertical="top"/>
      <protection locked="0"/>
    </xf>
    <xf numFmtId="0" fontId="2" fillId="0" borderId="23" xfId="0" applyFont="1" applyBorder="1" applyProtection="1">
      <protection locked="0"/>
    </xf>
    <xf numFmtId="0" fontId="4" fillId="6" borderId="22" xfId="0" applyFont="1" applyFill="1" applyBorder="1" applyAlignment="1" applyProtection="1">
      <alignment horizontal="left" vertical="top" wrapText="1"/>
      <protection locked="0"/>
    </xf>
    <xf numFmtId="0" fontId="4" fillId="6" borderId="22" xfId="0" applyFont="1" applyFill="1" applyBorder="1" applyAlignment="1" applyProtection="1">
      <alignment horizontal="left" vertical="center"/>
      <protection locked="0"/>
    </xf>
    <xf numFmtId="0" fontId="4" fillId="9" borderId="22" xfId="0" applyFont="1" applyFill="1" applyBorder="1" applyAlignment="1">
      <alignment horizontal="left" vertical="top" wrapText="1"/>
    </xf>
    <xf numFmtId="0" fontId="2" fillId="0" borderId="27" xfId="0" applyFont="1" applyBorder="1"/>
    <xf numFmtId="0" fontId="2" fillId="0" borderId="23" xfId="0" applyFont="1" applyBorder="1"/>
    <xf numFmtId="0" fontId="2" fillId="0" borderId="27" xfId="0" applyFont="1" applyBorder="1" applyProtection="1">
      <protection locked="0"/>
    </xf>
    <xf numFmtId="0" fontId="16" fillId="5" borderId="1"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9" borderId="22" xfId="0" applyFont="1" applyFill="1" applyBorder="1" applyAlignment="1" applyProtection="1">
      <alignment horizontal="left" vertical="top" wrapText="1"/>
      <protection locked="0"/>
    </xf>
    <xf numFmtId="0" fontId="4" fillId="7" borderId="22" xfId="0" applyFont="1" applyFill="1" applyBorder="1" applyAlignment="1">
      <alignment horizontal="left" vertical="center"/>
    </xf>
    <xf numFmtId="0" fontId="4" fillId="7" borderId="22" xfId="0" applyFont="1" applyFill="1" applyBorder="1" applyAlignment="1">
      <alignment horizontal="left" vertical="center"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1" xfId="0" applyFont="1" applyBorder="1"/>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3"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135" xfId="0" applyFont="1" applyFill="1" applyBorder="1" applyAlignment="1" applyProtection="1">
      <alignment horizontal="left" vertical="top" wrapText="1"/>
      <protection locked="0"/>
    </xf>
    <xf numFmtId="0" fontId="2" fillId="0" borderId="136" xfId="0" applyFont="1" applyBorder="1" applyProtection="1">
      <protection locked="0"/>
    </xf>
    <xf numFmtId="0" fontId="2" fillId="0" borderId="137"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4" fillId="6" borderId="9" xfId="0" applyFont="1" applyFill="1" applyBorder="1" applyAlignment="1" applyProtection="1">
      <alignment horizontal="left" vertical="top" wrapText="1"/>
      <protection locked="0"/>
    </xf>
    <xf numFmtId="0" fontId="2" fillId="0" borderId="58" xfId="0" applyFont="1" applyBorder="1" applyProtection="1">
      <protection locked="0"/>
    </xf>
    <xf numFmtId="0" fontId="0" fillId="5" borderId="56" xfId="0" applyFont="1" applyFill="1" applyBorder="1"/>
    <xf numFmtId="0" fontId="2" fillId="0" borderId="57" xfId="0" applyFont="1" applyBorder="1"/>
    <xf numFmtId="0" fontId="49" fillId="11" borderId="101" xfId="0" applyFont="1" applyFill="1" applyBorder="1" applyAlignment="1">
      <alignment horizontal="left" vertical="center"/>
    </xf>
    <xf numFmtId="0" fontId="2" fillId="0" borderId="102" xfId="0" applyFont="1" applyBorder="1"/>
    <xf numFmtId="0" fontId="10" fillId="5" borderId="10" xfId="0" applyFont="1" applyFill="1" applyBorder="1" applyAlignment="1">
      <alignment horizontal="left" vertical="top" wrapText="1"/>
    </xf>
    <xf numFmtId="0" fontId="10" fillId="5" borderId="95" xfId="0" applyFont="1" applyFill="1" applyBorder="1" applyAlignment="1">
      <alignment horizontal="left" vertical="center" wrapText="1"/>
    </xf>
    <xf numFmtId="0" fontId="48" fillId="5" borderId="1" xfId="0" applyFont="1" applyFill="1" applyBorder="1" applyAlignment="1">
      <alignment horizontal="left" vertical="top" wrapText="1"/>
    </xf>
    <xf numFmtId="0" fontId="52" fillId="5" borderId="107" xfId="0" applyFont="1" applyFill="1" applyBorder="1" applyAlignment="1">
      <alignment horizontal="left" vertical="top" wrapText="1"/>
    </xf>
    <xf numFmtId="0" fontId="2" fillId="0" borderId="108" xfId="0" applyFont="1" applyBorder="1"/>
    <xf numFmtId="0" fontId="44" fillId="16" borderId="81" xfId="0" applyFont="1" applyFill="1" applyBorder="1" applyAlignment="1">
      <alignment horizontal="left" vertical="center" wrapText="1"/>
    </xf>
    <xf numFmtId="0" fontId="2" fillId="0" borderId="82" xfId="0" applyFont="1" applyBorder="1"/>
    <xf numFmtId="0" fontId="44" fillId="15" borderId="81" xfId="0" applyFont="1" applyFill="1" applyBorder="1" applyAlignment="1">
      <alignment horizontal="left" vertical="center"/>
    </xf>
    <xf numFmtId="0" fontId="10" fillId="5" borderId="78" xfId="0" applyFont="1" applyFill="1" applyBorder="1" applyAlignment="1">
      <alignment horizontal="left" vertical="center" wrapText="1"/>
    </xf>
    <xf numFmtId="0" fontId="2" fillId="0" borderId="105" xfId="0" applyFont="1" applyBorder="1"/>
    <xf numFmtId="0" fontId="2" fillId="0" borderId="79" xfId="0" applyFont="1" applyBorder="1"/>
    <xf numFmtId="0" fontId="50" fillId="5" borderId="10" xfId="0" applyFont="1" applyFill="1" applyBorder="1" applyAlignment="1">
      <alignment horizontal="left" vertical="top" wrapText="1"/>
    </xf>
    <xf numFmtId="0" fontId="15" fillId="10" borderId="78" xfId="0" applyFont="1" applyFill="1" applyBorder="1" applyAlignment="1">
      <alignment horizontal="center" vertical="center"/>
    </xf>
    <xf numFmtId="0" fontId="44" fillId="15" borderId="81" xfId="0" applyFont="1" applyFill="1" applyBorder="1" applyAlignment="1">
      <alignment horizontal="left" vertical="center" wrapText="1"/>
    </xf>
    <xf numFmtId="0" fontId="9" fillId="5" borderId="95" xfId="0" applyFont="1" applyFill="1" applyBorder="1" applyAlignment="1">
      <alignment horizontal="left" vertical="top" wrapText="1"/>
    </xf>
    <xf numFmtId="0" fontId="44" fillId="16" borderId="78" xfId="0" applyFont="1" applyFill="1" applyBorder="1" applyAlignment="1">
      <alignment horizontal="left" vertical="center"/>
    </xf>
    <xf numFmtId="0" fontId="44" fillId="15" borderId="95" xfId="0" applyFont="1" applyFill="1" applyBorder="1" applyAlignment="1">
      <alignment horizontal="left" vertical="center"/>
    </xf>
    <xf numFmtId="0" fontId="2" fillId="0" borderId="96" xfId="0" applyFont="1" applyBorder="1"/>
    <xf numFmtId="0" fontId="44" fillId="16" borderId="81" xfId="0" applyFont="1" applyFill="1" applyBorder="1" applyAlignment="1">
      <alignment horizontal="left" vertical="center"/>
    </xf>
    <xf numFmtId="0" fontId="46" fillId="5" borderId="1" xfId="0" applyFont="1" applyFill="1" applyBorder="1" applyAlignment="1">
      <alignment horizontal="left" vertical="top" wrapText="1"/>
    </xf>
    <xf numFmtId="0" fontId="37"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4" fillId="15" borderId="78" xfId="0" applyFont="1" applyFill="1" applyBorder="1" applyAlignment="1">
      <alignment horizontal="left" vertical="center"/>
    </xf>
    <xf numFmtId="0" fontId="37" fillId="5" borderId="28" xfId="0" applyFont="1" applyFill="1" applyBorder="1" applyAlignment="1">
      <alignment horizontal="left" vertical="top" wrapText="1"/>
    </xf>
    <xf numFmtId="0" fontId="42" fillId="5" borderId="1" xfId="0" applyFont="1" applyFill="1" applyBorder="1" applyAlignment="1">
      <alignment horizontal="left" vertical="center"/>
    </xf>
    <xf numFmtId="0" fontId="15" fillId="3" borderId="5" xfId="0" applyFont="1" applyFill="1" applyBorder="1" applyAlignment="1">
      <alignment horizontal="left" vertical="center"/>
    </xf>
    <xf numFmtId="0" fontId="9"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2" xfId="0" applyFont="1" applyFill="1" applyBorder="1" applyAlignment="1">
      <alignment horizontal="left" vertical="center"/>
    </xf>
    <xf numFmtId="0" fontId="2" fillId="0" borderId="63" xfId="0" applyFont="1" applyBorder="1"/>
    <xf numFmtId="0" fontId="38" fillId="5" borderId="1" xfId="0" applyFont="1" applyFill="1" applyBorder="1" applyAlignment="1">
      <alignment horizontal="left" vertical="top" wrapText="1"/>
    </xf>
    <xf numFmtId="0" fontId="1" fillId="2" borderId="59" xfId="0" applyFont="1" applyFill="1" applyBorder="1" applyAlignment="1">
      <alignment horizontal="left" vertical="center" wrapText="1"/>
    </xf>
    <xf numFmtId="0" fontId="2" fillId="0" borderId="60" xfId="0" applyFont="1" applyBorder="1"/>
    <xf numFmtId="0" fontId="2" fillId="0" borderId="61"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4" fillId="13" borderId="113" xfId="0" applyNumberFormat="1" applyFont="1" applyFill="1" applyBorder="1" applyAlignment="1">
      <alignment horizontal="right" vertical="center"/>
    </xf>
    <xf numFmtId="0" fontId="2" fillId="0" borderId="116" xfId="0" applyFont="1" applyBorder="1"/>
    <xf numFmtId="168" fontId="51" fillId="18" borderId="114" xfId="0" applyNumberFormat="1" applyFont="1" applyFill="1" applyBorder="1" applyAlignment="1">
      <alignment horizontal="right" vertical="center"/>
    </xf>
    <xf numFmtId="0" fontId="2" fillId="0" borderId="117" xfId="0" applyFont="1" applyBorder="1"/>
    <xf numFmtId="0" fontId="2" fillId="0" borderId="122" xfId="0" applyFont="1" applyBorder="1"/>
    <xf numFmtId="0" fontId="17" fillId="5" borderId="28" xfId="0" applyFont="1" applyFill="1" applyBorder="1" applyAlignment="1">
      <alignment horizontal="left" vertical="top" wrapText="1"/>
    </xf>
    <xf numFmtId="0" fontId="0" fillId="13" borderId="112" xfId="0" applyFont="1" applyFill="1" applyBorder="1" applyAlignment="1">
      <alignment horizontal="right" vertical="center"/>
    </xf>
    <xf numFmtId="0" fontId="2" fillId="0" borderId="115" xfId="0" applyFont="1" applyBorder="1"/>
    <xf numFmtId="0" fontId="48"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54" fillId="5" borderId="1" xfId="0" applyFont="1" applyFill="1" applyBorder="1" applyAlignment="1">
      <alignment horizontal="left" vertical="top" wrapText="1"/>
    </xf>
    <xf numFmtId="0" fontId="52" fillId="5" borderId="95" xfId="0" applyFont="1" applyFill="1" applyBorder="1" applyAlignment="1">
      <alignment horizontal="left" vertical="top" wrapText="1"/>
    </xf>
    <xf numFmtId="0" fontId="39"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29" xfId="0" applyFont="1" applyFill="1" applyBorder="1" applyAlignment="1">
      <alignment horizontal="right"/>
    </xf>
    <xf numFmtId="0" fontId="10" fillId="2" borderId="1" xfId="0" applyFont="1" applyFill="1" applyBorder="1" applyAlignment="1">
      <alignment horizontal="left" vertical="center" wrapText="1"/>
    </xf>
  </cellXfs>
  <cellStyles count="1">
    <cellStyle name="Normální" xfId="0" builtinId="0"/>
  </cellStyles>
  <dxfs count="11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51</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128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91</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120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119</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101</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acr.cz/dokums_raw/ck/FRASCATI_MANUAL.pdf" TargetMode="External"/><Relationship Id="rId7" Type="http://schemas.openxmlformats.org/officeDocument/2006/relationships/hyperlink" Target="https://starfos.tacr.cz/cs"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www.isvavai.cz/" TargetMode="External"/><Relationship Id="rId5" Type="http://schemas.openxmlformats.org/officeDocument/2006/relationships/hyperlink" Target="https://www.tacr.cz/dokums_raw/cofundy/190807_podnik_v_obtizich.pdf" TargetMode="Externa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998"/>
  <sheetViews>
    <sheetView showGridLines="0" tabSelected="1" workbookViewId="0">
      <selection activeCell="B3" sqref="B3:D3"/>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31.9" customHeight="1">
      <c r="A3" s="1"/>
      <c r="B3" s="364" t="s">
        <v>1346</v>
      </c>
      <c r="C3" s="359"/>
      <c r="D3" s="360"/>
      <c r="E3" s="2"/>
      <c r="F3" s="1"/>
      <c r="G3" s="1"/>
      <c r="H3" s="1"/>
      <c r="I3" s="1"/>
      <c r="J3" s="1"/>
      <c r="K3" s="1"/>
      <c r="L3" s="1"/>
      <c r="M3" s="1"/>
      <c r="N3" s="1"/>
      <c r="O3" s="1"/>
      <c r="P3" s="1"/>
      <c r="Q3" s="1"/>
      <c r="R3" s="1"/>
      <c r="S3" s="1"/>
      <c r="T3" s="1"/>
      <c r="U3" s="1"/>
      <c r="V3" s="1"/>
      <c r="W3" s="1"/>
      <c r="X3" s="1"/>
      <c r="Y3" s="1"/>
      <c r="Z3" s="1"/>
    </row>
    <row r="4" spans="1:26" ht="18" customHeight="1">
      <c r="A4" s="1"/>
      <c r="B4" s="337" t="s">
        <v>1355</v>
      </c>
      <c r="C4" s="3"/>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21.75" customHeight="1">
      <c r="A6" s="1"/>
      <c r="B6" s="365" t="s">
        <v>0</v>
      </c>
      <c r="C6" s="366"/>
      <c r="D6" s="366"/>
      <c r="E6" s="367"/>
      <c r="F6" s="4"/>
      <c r="G6" s="5"/>
      <c r="H6" s="1"/>
      <c r="I6" s="1"/>
      <c r="J6" s="1"/>
      <c r="K6" s="1"/>
      <c r="L6" s="1"/>
      <c r="M6" s="1"/>
      <c r="N6" s="1"/>
      <c r="O6" s="1"/>
      <c r="P6" s="1"/>
      <c r="Q6" s="1"/>
      <c r="R6" s="1"/>
      <c r="S6" s="1"/>
      <c r="T6" s="1"/>
      <c r="U6" s="1"/>
      <c r="V6" s="1"/>
      <c r="W6" s="1"/>
      <c r="X6" s="1"/>
      <c r="Y6" s="1"/>
      <c r="Z6" s="1"/>
    </row>
    <row r="7" spans="1:26" ht="15" customHeight="1">
      <c r="A7" s="1"/>
      <c r="B7" s="6"/>
      <c r="C7" s="6"/>
      <c r="D7" s="7"/>
      <c r="E7" s="7"/>
      <c r="F7" s="8"/>
      <c r="G7" s="8"/>
      <c r="H7" s="1"/>
      <c r="I7" s="1"/>
      <c r="J7" s="1"/>
      <c r="K7" s="1"/>
      <c r="L7" s="1"/>
      <c r="M7" s="1"/>
      <c r="N7" s="1"/>
      <c r="O7" s="1"/>
      <c r="P7" s="1"/>
      <c r="Q7" s="1"/>
      <c r="R7" s="1"/>
      <c r="S7" s="1"/>
      <c r="T7" s="1"/>
      <c r="U7" s="1"/>
      <c r="V7" s="1"/>
      <c r="W7" s="1"/>
      <c r="X7" s="1"/>
      <c r="Y7" s="1"/>
      <c r="Z7" s="1"/>
    </row>
    <row r="8" spans="1:26" ht="15" customHeight="1">
      <c r="A8" s="1"/>
      <c r="B8" s="9"/>
      <c r="C8" s="9"/>
      <c r="D8" s="10"/>
      <c r="E8" s="10"/>
      <c r="F8" s="11"/>
      <c r="G8" s="8"/>
      <c r="H8" s="1"/>
      <c r="I8" s="1"/>
      <c r="J8" s="1"/>
      <c r="K8" s="1"/>
      <c r="L8" s="1"/>
      <c r="M8" s="1"/>
      <c r="N8" s="1"/>
      <c r="O8" s="1"/>
      <c r="P8" s="1"/>
      <c r="Q8" s="1"/>
      <c r="R8" s="1"/>
      <c r="S8" s="1"/>
      <c r="T8" s="1"/>
      <c r="U8" s="1"/>
      <c r="V8" s="1"/>
      <c r="W8" s="1"/>
      <c r="X8" s="1"/>
      <c r="Y8" s="1"/>
      <c r="Z8" s="1"/>
    </row>
    <row r="9" spans="1:26" ht="15" customHeight="1">
      <c r="A9" s="1"/>
      <c r="B9" s="12"/>
      <c r="C9" s="13"/>
      <c r="D9" s="14" t="s">
        <v>1</v>
      </c>
      <c r="E9" s="14"/>
      <c r="F9" s="11"/>
      <c r="G9" s="8"/>
      <c r="H9" s="1"/>
      <c r="I9" s="1"/>
      <c r="J9" s="1"/>
      <c r="K9" s="1"/>
      <c r="L9" s="1"/>
      <c r="M9" s="1"/>
      <c r="N9" s="1"/>
      <c r="O9" s="1"/>
      <c r="P9" s="1"/>
      <c r="Q9" s="1"/>
      <c r="R9" s="1"/>
      <c r="S9" s="1"/>
      <c r="T9" s="1"/>
      <c r="U9" s="1"/>
      <c r="V9" s="1"/>
      <c r="W9" s="1"/>
      <c r="X9" s="1"/>
      <c r="Y9" s="1"/>
      <c r="Z9" s="1"/>
    </row>
    <row r="10" spans="1:26" ht="15" customHeight="1">
      <c r="A10" s="1"/>
      <c r="B10" s="15"/>
      <c r="C10" s="15"/>
      <c r="D10" s="10"/>
      <c r="E10" s="10"/>
      <c r="F10" s="16"/>
      <c r="G10" s="8"/>
      <c r="H10" s="1"/>
      <c r="I10" s="1"/>
      <c r="J10" s="1"/>
      <c r="K10" s="1"/>
      <c r="L10" s="1"/>
      <c r="M10" s="1"/>
      <c r="N10" s="1"/>
      <c r="O10" s="1"/>
      <c r="P10" s="1"/>
      <c r="Q10" s="1"/>
      <c r="R10" s="1"/>
      <c r="S10" s="1"/>
      <c r="T10" s="1"/>
      <c r="U10" s="1"/>
      <c r="V10" s="1"/>
      <c r="W10" s="1"/>
      <c r="X10" s="1"/>
      <c r="Y10" s="1"/>
      <c r="Z10" s="1"/>
    </row>
    <row r="11" spans="1:26" ht="15" customHeight="1">
      <c r="A11" s="1"/>
      <c r="B11" s="17"/>
      <c r="C11" s="13"/>
      <c r="D11" s="14" t="s">
        <v>2</v>
      </c>
      <c r="E11" s="14"/>
      <c r="F11" s="11"/>
      <c r="G11" s="8"/>
      <c r="H11" s="1"/>
      <c r="I11" s="1"/>
      <c r="J11" s="1"/>
      <c r="K11" s="1"/>
      <c r="L11" s="1"/>
      <c r="M11" s="1"/>
      <c r="N11" s="1"/>
      <c r="O11" s="1"/>
      <c r="P11" s="1"/>
      <c r="Q11" s="1"/>
      <c r="R11" s="1"/>
      <c r="S11" s="1"/>
      <c r="T11" s="1"/>
      <c r="U11" s="1"/>
      <c r="V11" s="1"/>
      <c r="W11" s="1"/>
      <c r="X11" s="1"/>
      <c r="Y11" s="1"/>
      <c r="Z11" s="1"/>
    </row>
    <row r="12" spans="1:26" ht="15" customHeight="1">
      <c r="A12" s="1"/>
      <c r="B12" s="15"/>
      <c r="C12" s="15"/>
      <c r="D12" s="10"/>
      <c r="E12" s="10"/>
      <c r="F12" s="16"/>
      <c r="G12" s="8"/>
      <c r="H12" s="1"/>
      <c r="I12" s="1"/>
      <c r="J12" s="1"/>
      <c r="K12" s="1"/>
      <c r="L12" s="1"/>
      <c r="M12" s="1"/>
      <c r="N12" s="1"/>
      <c r="O12" s="1"/>
      <c r="P12" s="1"/>
      <c r="Q12" s="1"/>
      <c r="R12" s="1"/>
      <c r="S12" s="1"/>
      <c r="T12" s="1"/>
      <c r="U12" s="1"/>
      <c r="V12" s="1"/>
      <c r="W12" s="1"/>
      <c r="X12" s="1"/>
      <c r="Y12" s="1"/>
      <c r="Z12" s="1"/>
    </row>
    <row r="13" spans="1:26" ht="15" customHeight="1">
      <c r="A13" s="1"/>
      <c r="B13" s="18"/>
      <c r="C13" s="13"/>
      <c r="D13" s="14" t="s">
        <v>3</v>
      </c>
      <c r="E13" s="14"/>
      <c r="F13" s="11"/>
      <c r="G13" s="8"/>
      <c r="H13" s="1"/>
      <c r="I13" s="1"/>
      <c r="J13" s="1"/>
      <c r="K13" s="1"/>
      <c r="L13" s="1"/>
      <c r="M13" s="1"/>
      <c r="N13" s="1"/>
      <c r="O13" s="1"/>
      <c r="P13" s="1"/>
      <c r="Q13" s="1"/>
      <c r="R13" s="1"/>
      <c r="S13" s="1"/>
      <c r="T13" s="1"/>
      <c r="U13" s="1"/>
      <c r="V13" s="1"/>
      <c r="W13" s="1"/>
      <c r="X13" s="1"/>
      <c r="Y13" s="1"/>
      <c r="Z13" s="1"/>
    </row>
    <row r="14" spans="1:26" ht="15" customHeight="1">
      <c r="A14" s="1"/>
      <c r="B14" s="15"/>
      <c r="C14" s="15"/>
      <c r="D14" s="10"/>
      <c r="E14" s="10"/>
      <c r="F14" s="11"/>
      <c r="G14" s="8"/>
      <c r="H14" s="1"/>
      <c r="I14" s="1"/>
      <c r="J14" s="1"/>
      <c r="K14" s="1"/>
      <c r="L14" s="1"/>
      <c r="M14" s="1"/>
      <c r="N14" s="1"/>
      <c r="O14" s="1"/>
      <c r="P14" s="1"/>
      <c r="Q14" s="1"/>
      <c r="R14" s="1"/>
      <c r="S14" s="1"/>
      <c r="T14" s="1"/>
      <c r="U14" s="1"/>
      <c r="V14" s="1"/>
      <c r="W14" s="1"/>
      <c r="X14" s="1"/>
      <c r="Y14" s="1"/>
      <c r="Z14" s="1"/>
    </row>
    <row r="15" spans="1:26" ht="15" customHeight="1">
      <c r="A15" s="1"/>
      <c r="B15" s="368" t="s">
        <v>4</v>
      </c>
      <c r="C15" s="19"/>
      <c r="D15" s="370"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Prostředí pro život.</v>
      </c>
      <c r="E15" s="371"/>
      <c r="F15" s="11"/>
      <c r="G15" s="8"/>
      <c r="H15" s="1"/>
      <c r="I15" s="1"/>
      <c r="J15" s="1"/>
      <c r="K15" s="1"/>
      <c r="L15" s="1"/>
      <c r="M15" s="1"/>
      <c r="N15" s="1"/>
      <c r="O15" s="1"/>
      <c r="P15" s="1"/>
      <c r="Q15" s="1"/>
      <c r="R15" s="1"/>
      <c r="S15" s="1"/>
      <c r="T15" s="1"/>
      <c r="U15" s="1"/>
      <c r="V15" s="1"/>
      <c r="W15" s="1"/>
      <c r="X15" s="1"/>
      <c r="Y15" s="1"/>
      <c r="Z15" s="1"/>
    </row>
    <row r="16" spans="1:26" ht="12.75">
      <c r="A16" s="1"/>
      <c r="B16" s="369"/>
      <c r="C16" s="15"/>
      <c r="D16" s="372"/>
      <c r="E16" s="373"/>
      <c r="F16" s="11"/>
      <c r="G16" s="8"/>
      <c r="H16" s="1"/>
      <c r="I16" s="1"/>
      <c r="J16" s="1"/>
      <c r="K16" s="1"/>
      <c r="L16" s="1"/>
      <c r="M16" s="1"/>
      <c r="N16" s="1"/>
      <c r="O16" s="1"/>
      <c r="P16" s="1"/>
      <c r="Q16" s="1"/>
      <c r="R16" s="1"/>
      <c r="S16" s="1"/>
      <c r="T16" s="1"/>
      <c r="U16" s="1"/>
      <c r="V16" s="1"/>
      <c r="W16" s="1"/>
      <c r="X16" s="1"/>
      <c r="Y16" s="1"/>
      <c r="Z16" s="1"/>
    </row>
    <row r="17" spans="1:26" ht="15" customHeight="1">
      <c r="A17" s="1"/>
      <c r="B17" s="14"/>
      <c r="C17" s="15"/>
      <c r="D17" s="14"/>
      <c r="E17" s="14"/>
      <c r="F17" s="11"/>
      <c r="G17" s="8"/>
      <c r="H17" s="1"/>
      <c r="I17" s="1"/>
      <c r="J17" s="1"/>
      <c r="K17" s="1"/>
      <c r="L17" s="1"/>
      <c r="M17" s="1"/>
      <c r="N17" s="1"/>
      <c r="O17" s="1"/>
      <c r="P17" s="1"/>
      <c r="Q17" s="1"/>
      <c r="R17" s="1"/>
      <c r="S17" s="1"/>
      <c r="T17" s="1"/>
      <c r="U17" s="1"/>
      <c r="V17" s="1"/>
      <c r="W17" s="1"/>
      <c r="X17" s="1"/>
      <c r="Y17" s="1"/>
      <c r="Z17" s="1"/>
    </row>
    <row r="18" spans="1:26" ht="15" customHeight="1">
      <c r="A18" s="1"/>
      <c r="B18" s="368" t="s">
        <v>5</v>
      </c>
      <c r="C18" s="15"/>
      <c r="D18" s="370" t="s">
        <v>6</v>
      </c>
      <c r="E18" s="371"/>
      <c r="F18" s="11"/>
      <c r="G18" s="8"/>
      <c r="H18" s="1"/>
      <c r="I18" s="1"/>
      <c r="J18" s="1"/>
      <c r="K18" s="1"/>
      <c r="L18" s="1"/>
      <c r="M18" s="1"/>
      <c r="N18" s="1"/>
      <c r="O18" s="1"/>
      <c r="P18" s="1"/>
      <c r="Q18" s="1"/>
      <c r="R18" s="1"/>
      <c r="S18" s="1"/>
      <c r="T18" s="1"/>
      <c r="U18" s="1"/>
      <c r="V18" s="1"/>
      <c r="W18" s="1"/>
      <c r="X18" s="1"/>
      <c r="Y18" s="1"/>
      <c r="Z18" s="1"/>
    </row>
    <row r="19" spans="1:26" ht="36" customHeight="1">
      <c r="A19" s="1"/>
      <c r="B19" s="369"/>
      <c r="C19" s="15"/>
      <c r="D19" s="372"/>
      <c r="E19" s="373"/>
      <c r="F19" s="11"/>
      <c r="G19" s="8"/>
      <c r="H19" s="1"/>
      <c r="I19" s="1"/>
      <c r="J19" s="1"/>
      <c r="K19" s="1"/>
      <c r="L19" s="1"/>
      <c r="M19" s="1"/>
      <c r="N19" s="1"/>
      <c r="O19" s="1"/>
      <c r="P19" s="1"/>
      <c r="Q19" s="1"/>
      <c r="R19" s="1"/>
      <c r="S19" s="1"/>
      <c r="T19" s="1"/>
      <c r="U19" s="1"/>
      <c r="V19" s="1"/>
      <c r="W19" s="1"/>
      <c r="X19" s="1"/>
      <c r="Y19" s="1"/>
      <c r="Z19" s="1"/>
    </row>
    <row r="20" spans="1:26" ht="15" customHeight="1">
      <c r="A20" s="1"/>
      <c r="B20" s="15"/>
      <c r="C20" s="15"/>
      <c r="D20" s="14"/>
      <c r="E20" s="14"/>
      <c r="F20" s="11"/>
      <c r="G20" s="8"/>
      <c r="H20" s="1"/>
      <c r="I20" s="1"/>
      <c r="J20" s="1"/>
      <c r="K20" s="1"/>
      <c r="L20" s="1"/>
      <c r="M20" s="1"/>
      <c r="N20" s="1"/>
      <c r="O20" s="1"/>
      <c r="P20" s="1"/>
      <c r="Q20" s="1"/>
      <c r="R20" s="1"/>
      <c r="S20" s="1"/>
      <c r="T20" s="1"/>
      <c r="U20" s="1"/>
      <c r="V20" s="1"/>
      <c r="W20" s="1"/>
      <c r="X20" s="1"/>
      <c r="Y20" s="1"/>
      <c r="Z20" s="1"/>
    </row>
    <row r="21" spans="1:26" ht="4.5" customHeight="1">
      <c r="A21" s="1"/>
      <c r="B21" s="15"/>
      <c r="C21" s="15"/>
      <c r="D21" s="14"/>
      <c r="E21" s="14"/>
      <c r="F21" s="11"/>
      <c r="G21" s="8"/>
      <c r="H21" s="1"/>
      <c r="I21" s="1"/>
      <c r="J21" s="1"/>
      <c r="K21" s="1"/>
      <c r="L21" s="1"/>
      <c r="M21" s="1"/>
      <c r="N21" s="1"/>
      <c r="O21" s="1"/>
      <c r="P21" s="1"/>
      <c r="Q21" s="1"/>
      <c r="R21" s="1"/>
      <c r="S21" s="1"/>
      <c r="T21" s="1"/>
      <c r="U21" s="1"/>
      <c r="V21" s="1"/>
      <c r="W21" s="1"/>
      <c r="X21" s="1"/>
      <c r="Y21" s="1"/>
      <c r="Z21" s="1"/>
    </row>
    <row r="22" spans="1:26" ht="15" customHeight="1">
      <c r="A22" s="1"/>
      <c r="B22" s="374" t="s">
        <v>7</v>
      </c>
      <c r="C22" s="359"/>
      <c r="D22" s="359"/>
      <c r="E22" s="360"/>
      <c r="F22" s="11"/>
      <c r="G22" s="8"/>
      <c r="H22" s="1"/>
      <c r="I22" s="1"/>
      <c r="J22" s="1"/>
      <c r="K22" s="1"/>
      <c r="L22" s="1"/>
      <c r="M22" s="1"/>
      <c r="N22" s="1"/>
      <c r="O22" s="1"/>
      <c r="P22" s="1"/>
      <c r="Q22" s="1"/>
      <c r="R22" s="1"/>
      <c r="S22" s="1"/>
      <c r="T22" s="1"/>
      <c r="U22" s="1"/>
      <c r="V22" s="1"/>
      <c r="W22" s="1"/>
      <c r="X22" s="1"/>
      <c r="Y22" s="1"/>
      <c r="Z22" s="1"/>
    </row>
    <row r="23" spans="1:26" ht="15" customHeight="1">
      <c r="A23" s="1"/>
      <c r="B23" s="15"/>
      <c r="C23" s="15"/>
      <c r="D23" s="14"/>
      <c r="E23" s="14"/>
      <c r="F23" s="11"/>
      <c r="G23" s="8"/>
      <c r="H23" s="1"/>
      <c r="I23" s="1"/>
      <c r="J23" s="1"/>
      <c r="K23" s="1"/>
      <c r="L23" s="1"/>
      <c r="M23" s="1"/>
      <c r="N23" s="1"/>
      <c r="O23" s="1"/>
      <c r="P23" s="1"/>
      <c r="Q23" s="1"/>
      <c r="R23" s="1"/>
      <c r="S23" s="1"/>
      <c r="T23" s="1"/>
      <c r="U23" s="1"/>
      <c r="V23" s="1"/>
      <c r="W23" s="1"/>
      <c r="X23" s="1"/>
      <c r="Y23" s="1"/>
      <c r="Z23" s="1"/>
    </row>
    <row r="24" spans="1:26" ht="15" customHeight="1">
      <c r="A24" s="1"/>
      <c r="B24" s="375" t="s">
        <v>8</v>
      </c>
      <c r="C24" s="376"/>
      <c r="D24" s="376"/>
      <c r="E24" s="371"/>
      <c r="F24" s="20"/>
      <c r="G24" s="8"/>
      <c r="H24" s="1"/>
      <c r="I24" s="1"/>
      <c r="J24" s="1"/>
      <c r="K24" s="1"/>
      <c r="L24" s="1"/>
      <c r="M24" s="1"/>
      <c r="N24" s="1"/>
      <c r="O24" s="1"/>
      <c r="P24" s="1"/>
      <c r="Q24" s="1"/>
      <c r="R24" s="1"/>
      <c r="S24" s="1"/>
      <c r="T24" s="1"/>
      <c r="U24" s="1"/>
      <c r="V24" s="1"/>
      <c r="W24" s="1"/>
      <c r="X24" s="1"/>
      <c r="Y24" s="1"/>
      <c r="Z24" s="1"/>
    </row>
    <row r="25" spans="1:26" ht="15.75" customHeight="1">
      <c r="A25" s="1"/>
      <c r="B25" s="372"/>
      <c r="C25" s="377"/>
      <c r="D25" s="377"/>
      <c r="E25" s="373"/>
      <c r="F25" s="20"/>
      <c r="G25" s="8"/>
      <c r="H25" s="1"/>
      <c r="I25" s="1"/>
      <c r="J25" s="1"/>
      <c r="K25" s="1"/>
      <c r="L25" s="1"/>
      <c r="M25" s="1"/>
      <c r="N25" s="1"/>
      <c r="O25" s="1"/>
      <c r="P25" s="1"/>
      <c r="Q25" s="1"/>
      <c r="R25" s="1"/>
      <c r="S25" s="1"/>
      <c r="T25" s="1"/>
      <c r="U25" s="1"/>
      <c r="V25" s="1"/>
      <c r="W25" s="1"/>
      <c r="X25" s="1"/>
      <c r="Y25" s="1"/>
      <c r="Z25" s="1"/>
    </row>
    <row r="26" spans="1:26" ht="15" customHeight="1">
      <c r="A26" s="1"/>
      <c r="B26" s="10"/>
      <c r="C26" s="10"/>
      <c r="D26" s="10"/>
      <c r="E26" s="10"/>
      <c r="F26" s="20"/>
      <c r="G26" s="8"/>
      <c r="H26" s="1"/>
      <c r="I26" s="1"/>
      <c r="J26" s="1"/>
      <c r="K26" s="1"/>
      <c r="L26" s="1"/>
      <c r="M26" s="1"/>
      <c r="N26" s="1"/>
      <c r="O26" s="1"/>
      <c r="P26" s="1"/>
      <c r="Q26" s="1"/>
      <c r="R26" s="1"/>
      <c r="S26" s="1"/>
      <c r="T26" s="1"/>
      <c r="U26" s="1"/>
      <c r="V26" s="1"/>
      <c r="W26" s="1"/>
      <c r="X26" s="1"/>
      <c r="Y26" s="1"/>
      <c r="Z26" s="1"/>
    </row>
    <row r="27" spans="1:26" ht="3" customHeight="1">
      <c r="A27" s="1"/>
      <c r="B27" s="11"/>
      <c r="C27" s="11"/>
      <c r="D27" s="21"/>
      <c r="E27" s="21"/>
      <c r="F27" s="11"/>
      <c r="G27" s="8"/>
      <c r="H27" s="1"/>
      <c r="I27" s="1"/>
      <c r="J27" s="1"/>
      <c r="K27" s="1"/>
      <c r="L27" s="1"/>
      <c r="M27" s="1"/>
      <c r="N27" s="1"/>
      <c r="O27" s="1"/>
      <c r="P27" s="1"/>
      <c r="Q27" s="1"/>
      <c r="R27" s="1"/>
      <c r="S27" s="1"/>
      <c r="T27" s="1"/>
      <c r="U27" s="1"/>
      <c r="V27" s="1"/>
      <c r="W27" s="1"/>
      <c r="X27" s="1"/>
      <c r="Y27" s="1"/>
      <c r="Z27" s="1"/>
    </row>
    <row r="28" spans="1:26" ht="15" customHeight="1">
      <c r="A28" s="1"/>
      <c r="B28" s="378" t="s">
        <v>9</v>
      </c>
      <c r="C28" s="376"/>
      <c r="D28" s="376"/>
      <c r="E28" s="371"/>
      <c r="F28" s="11"/>
      <c r="G28" s="8"/>
      <c r="H28" s="1"/>
      <c r="I28" s="1"/>
      <c r="J28" s="1"/>
      <c r="K28" s="1"/>
      <c r="L28" s="1"/>
      <c r="M28" s="1"/>
      <c r="N28" s="1"/>
      <c r="O28" s="1"/>
      <c r="P28" s="1"/>
      <c r="Q28" s="1"/>
      <c r="R28" s="1"/>
      <c r="S28" s="1"/>
      <c r="T28" s="1"/>
      <c r="U28" s="1"/>
      <c r="V28" s="1"/>
      <c r="W28" s="1"/>
      <c r="X28" s="1"/>
      <c r="Y28" s="1"/>
      <c r="Z28" s="1"/>
    </row>
    <row r="29" spans="1:26" ht="15" customHeight="1">
      <c r="A29" s="1"/>
      <c r="B29" s="372"/>
      <c r="C29" s="377"/>
      <c r="D29" s="377"/>
      <c r="E29" s="373"/>
      <c r="F29" s="11"/>
      <c r="G29" s="8"/>
      <c r="H29" s="1"/>
      <c r="I29" s="1"/>
      <c r="J29" s="1"/>
      <c r="K29" s="1"/>
      <c r="L29" s="1"/>
      <c r="M29" s="1"/>
      <c r="N29" s="1"/>
      <c r="O29" s="1"/>
      <c r="P29" s="1"/>
      <c r="Q29" s="1"/>
      <c r="R29" s="1"/>
      <c r="S29" s="1"/>
      <c r="T29" s="1"/>
      <c r="U29" s="1"/>
      <c r="V29" s="1"/>
      <c r="W29" s="1"/>
      <c r="X29" s="1"/>
      <c r="Y29" s="1"/>
      <c r="Z29" s="1"/>
    </row>
    <row r="30" spans="1:26" ht="3" customHeight="1">
      <c r="A30" s="1"/>
      <c r="B30" s="22"/>
      <c r="C30" s="22"/>
      <c r="D30" s="22"/>
      <c r="E30" s="22"/>
      <c r="F30" s="23"/>
      <c r="G30" s="23"/>
      <c r="H30" s="1"/>
      <c r="I30" s="1"/>
      <c r="J30" s="1"/>
      <c r="K30" s="1"/>
      <c r="L30" s="1"/>
      <c r="M30" s="1"/>
      <c r="N30" s="1"/>
      <c r="O30" s="1"/>
      <c r="P30" s="1"/>
      <c r="Q30" s="1"/>
      <c r="R30" s="1"/>
      <c r="S30" s="1"/>
      <c r="T30" s="1"/>
      <c r="U30" s="1"/>
      <c r="V30" s="1"/>
      <c r="W30" s="1"/>
      <c r="X30" s="1"/>
      <c r="Y30" s="1"/>
      <c r="Z30" s="1"/>
    </row>
    <row r="31" spans="1:26" ht="15" customHeight="1">
      <c r="A31" s="1"/>
      <c r="B31" s="379" t="s">
        <v>10</v>
      </c>
      <c r="C31" s="376"/>
      <c r="D31" s="376"/>
      <c r="E31" s="371"/>
      <c r="F31" s="11"/>
      <c r="G31" s="8"/>
      <c r="H31" s="1"/>
      <c r="I31" s="1"/>
      <c r="J31" s="1"/>
      <c r="K31" s="1"/>
      <c r="L31" s="1"/>
      <c r="M31" s="1"/>
      <c r="N31" s="1"/>
      <c r="O31" s="1"/>
      <c r="P31" s="1"/>
      <c r="Q31" s="1"/>
      <c r="R31" s="1"/>
      <c r="S31" s="1"/>
      <c r="T31" s="1"/>
      <c r="U31" s="1"/>
      <c r="V31" s="1"/>
      <c r="W31" s="1"/>
      <c r="X31" s="1"/>
      <c r="Y31" s="1"/>
      <c r="Z31" s="1"/>
    </row>
    <row r="32" spans="1:26" ht="15" customHeight="1">
      <c r="A32" s="1"/>
      <c r="B32" s="372"/>
      <c r="C32" s="377"/>
      <c r="D32" s="377"/>
      <c r="E32" s="373"/>
      <c r="F32" s="11"/>
      <c r="G32" s="8"/>
      <c r="H32" s="1"/>
      <c r="I32" s="1"/>
      <c r="J32" s="1"/>
      <c r="K32" s="1"/>
      <c r="L32" s="1"/>
      <c r="M32" s="1"/>
      <c r="N32" s="1"/>
      <c r="O32" s="1"/>
      <c r="P32" s="1"/>
      <c r="Q32" s="1"/>
      <c r="R32" s="1"/>
      <c r="S32" s="1"/>
      <c r="T32" s="1"/>
      <c r="U32" s="1"/>
      <c r="V32" s="1"/>
      <c r="W32" s="1"/>
      <c r="X32" s="1"/>
      <c r="Y32" s="1"/>
      <c r="Z32" s="1"/>
    </row>
    <row r="33" spans="1:26" ht="15" customHeight="1">
      <c r="A33" s="1"/>
      <c r="B33" s="11"/>
      <c r="C33" s="11"/>
      <c r="D33" s="21"/>
      <c r="E33" s="21"/>
      <c r="F33" s="11"/>
      <c r="G33" s="8"/>
      <c r="H33" s="1"/>
      <c r="I33" s="1"/>
      <c r="J33" s="1"/>
      <c r="K33" s="1"/>
      <c r="L33" s="1"/>
      <c r="M33" s="1"/>
      <c r="N33" s="1"/>
      <c r="O33" s="1"/>
      <c r="P33" s="1"/>
      <c r="Q33" s="1"/>
      <c r="R33" s="1"/>
      <c r="S33" s="1"/>
      <c r="T33" s="1"/>
      <c r="U33" s="1"/>
      <c r="V33" s="1"/>
      <c r="W33" s="1"/>
      <c r="X33" s="1"/>
      <c r="Y33" s="1"/>
      <c r="Z33" s="1"/>
    </row>
    <row r="34" spans="1:26" ht="21.75" customHeight="1">
      <c r="A34" s="1"/>
      <c r="B34" s="380" t="s">
        <v>1357</v>
      </c>
      <c r="C34" s="359"/>
      <c r="D34" s="359"/>
      <c r="E34" s="360"/>
      <c r="F34" s="11"/>
      <c r="G34" s="8"/>
      <c r="H34" s="1"/>
      <c r="I34" s="1"/>
      <c r="J34" s="1"/>
      <c r="K34" s="1"/>
      <c r="L34" s="1"/>
      <c r="M34" s="1"/>
      <c r="N34" s="1"/>
      <c r="O34" s="1"/>
      <c r="P34" s="1"/>
      <c r="Q34" s="1"/>
      <c r="R34" s="1"/>
      <c r="S34" s="1"/>
      <c r="T34" s="1"/>
      <c r="U34" s="1"/>
      <c r="V34" s="1"/>
      <c r="W34" s="1"/>
      <c r="X34" s="1"/>
      <c r="Y34" s="1"/>
      <c r="Z34" s="1"/>
    </row>
    <row r="35" spans="1:26" ht="15" customHeight="1">
      <c r="A35" s="1"/>
      <c r="B35" s="24"/>
      <c r="C35" s="24"/>
      <c r="D35" s="21"/>
      <c r="E35" s="21"/>
      <c r="F35" s="11"/>
      <c r="G35" s="8"/>
      <c r="H35" s="1"/>
      <c r="I35" s="1"/>
      <c r="J35" s="1"/>
      <c r="K35" s="1"/>
      <c r="L35" s="1"/>
      <c r="M35" s="1"/>
      <c r="N35" s="1"/>
      <c r="O35" s="1"/>
      <c r="P35" s="1"/>
      <c r="Q35" s="1"/>
      <c r="R35" s="1"/>
      <c r="S35" s="1"/>
      <c r="T35" s="1"/>
      <c r="U35" s="1"/>
      <c r="V35" s="1"/>
      <c r="W35" s="1"/>
      <c r="X35" s="1"/>
      <c r="Y35" s="1"/>
      <c r="Z35" s="1"/>
    </row>
    <row r="36" spans="1:26" ht="9" customHeight="1">
      <c r="A36" s="1"/>
      <c r="B36" s="15"/>
      <c r="C36" s="15"/>
      <c r="D36" s="10"/>
      <c r="E36" s="10"/>
      <c r="F36" s="11"/>
      <c r="G36" s="8"/>
      <c r="H36" s="1"/>
      <c r="I36" s="1"/>
      <c r="J36" s="1"/>
      <c r="K36" s="1"/>
      <c r="L36" s="1"/>
      <c r="M36" s="1"/>
      <c r="N36" s="1"/>
      <c r="O36" s="1"/>
      <c r="P36" s="1"/>
      <c r="Q36" s="1"/>
      <c r="R36" s="1"/>
      <c r="S36" s="1"/>
      <c r="T36" s="1"/>
      <c r="U36" s="1"/>
      <c r="V36" s="1"/>
      <c r="W36" s="1"/>
      <c r="X36" s="1"/>
      <c r="Y36" s="1"/>
      <c r="Z36" s="1"/>
    </row>
    <row r="37" spans="1:26" ht="15" customHeight="1">
      <c r="A37" s="1"/>
      <c r="B37" s="25" t="s">
        <v>11</v>
      </c>
      <c r="C37" s="25"/>
      <c r="D37" s="26"/>
      <c r="E37" s="27"/>
      <c r="F37" s="28"/>
      <c r="G37" s="1"/>
      <c r="H37" s="1"/>
      <c r="I37" s="1"/>
      <c r="J37" s="1"/>
      <c r="K37" s="1"/>
      <c r="L37" s="1"/>
      <c r="M37" s="1"/>
      <c r="N37" s="1"/>
      <c r="O37" s="1"/>
      <c r="P37" s="1"/>
      <c r="Q37" s="1"/>
      <c r="R37" s="1"/>
      <c r="S37" s="1"/>
      <c r="T37" s="1"/>
      <c r="U37" s="1"/>
      <c r="V37" s="1"/>
      <c r="W37" s="1"/>
      <c r="X37" s="1"/>
      <c r="Y37" s="1"/>
      <c r="Z37" s="1"/>
    </row>
    <row r="38" spans="1:26" ht="15" customHeight="1">
      <c r="A38" s="1"/>
      <c r="B38" s="25"/>
      <c r="C38" s="25"/>
      <c r="D38" s="26"/>
      <c r="E38" s="27"/>
      <c r="F38" s="28"/>
      <c r="G38" s="1"/>
      <c r="H38" s="1"/>
      <c r="I38" s="1"/>
      <c r="J38" s="1"/>
      <c r="K38" s="1"/>
      <c r="L38" s="1"/>
      <c r="M38" s="1"/>
      <c r="N38" s="1"/>
      <c r="O38" s="1"/>
      <c r="P38" s="1"/>
      <c r="Q38" s="1"/>
      <c r="R38" s="1"/>
      <c r="S38" s="1"/>
      <c r="T38" s="1"/>
      <c r="U38" s="1"/>
      <c r="V38" s="1"/>
      <c r="W38" s="1"/>
      <c r="X38" s="1"/>
      <c r="Y38" s="1"/>
      <c r="Z38" s="1"/>
    </row>
    <row r="39" spans="1:26" ht="15" customHeight="1">
      <c r="A39" s="1"/>
      <c r="B39" s="25" t="s">
        <v>12</v>
      </c>
      <c r="C39" s="25"/>
      <c r="D39" s="26"/>
      <c r="E39" s="27"/>
      <c r="F39" s="28"/>
      <c r="G39" s="1"/>
      <c r="H39" s="1"/>
      <c r="I39" s="1"/>
      <c r="J39" s="1"/>
      <c r="K39" s="1"/>
      <c r="L39" s="1"/>
      <c r="M39" s="1"/>
      <c r="N39" s="1"/>
      <c r="O39" s="1"/>
      <c r="P39" s="1"/>
      <c r="Q39" s="1"/>
      <c r="R39" s="1"/>
      <c r="S39" s="1"/>
      <c r="T39" s="1"/>
      <c r="U39" s="1"/>
      <c r="V39" s="1"/>
      <c r="W39" s="1"/>
      <c r="X39" s="1"/>
      <c r="Y39" s="1"/>
      <c r="Z39" s="1"/>
    </row>
    <row r="40" spans="1:26" ht="15" customHeight="1">
      <c r="A40" s="1"/>
      <c r="B40" s="25"/>
      <c r="C40" s="25"/>
      <c r="D40" s="29"/>
      <c r="E40" s="29"/>
      <c r="F40" s="28"/>
      <c r="G40" s="1"/>
      <c r="H40" s="1"/>
      <c r="I40" s="1"/>
      <c r="J40" s="1"/>
      <c r="K40" s="1"/>
      <c r="L40" s="1"/>
      <c r="M40" s="1"/>
      <c r="N40" s="1"/>
      <c r="O40" s="1"/>
      <c r="P40" s="1"/>
      <c r="Q40" s="1"/>
      <c r="R40" s="1"/>
      <c r="S40" s="1"/>
      <c r="T40" s="1"/>
      <c r="U40" s="1"/>
      <c r="V40" s="1"/>
      <c r="W40" s="1"/>
      <c r="X40" s="1"/>
      <c r="Y40" s="1"/>
      <c r="Z40" s="1"/>
    </row>
    <row r="41" spans="1:26" ht="15" customHeight="1">
      <c r="A41" s="1"/>
      <c r="B41" s="381" t="s">
        <v>1358</v>
      </c>
      <c r="C41" s="359"/>
      <c r="D41" s="359"/>
      <c r="E41" s="360"/>
      <c r="F41" s="28"/>
      <c r="G41" s="1"/>
      <c r="H41" s="1"/>
      <c r="I41" s="1"/>
      <c r="J41" s="1"/>
      <c r="K41" s="1"/>
      <c r="L41" s="1"/>
      <c r="M41" s="1"/>
      <c r="N41" s="1"/>
      <c r="O41" s="1"/>
      <c r="P41" s="1"/>
      <c r="Q41" s="1"/>
      <c r="R41" s="1"/>
      <c r="S41" s="1"/>
      <c r="T41" s="1"/>
      <c r="U41" s="1"/>
      <c r="V41" s="1"/>
      <c r="W41" s="1"/>
      <c r="X41" s="1"/>
      <c r="Y41" s="1"/>
      <c r="Z41" s="1"/>
    </row>
    <row r="42" spans="1:26" ht="15" customHeight="1">
      <c r="A42" s="1"/>
      <c r="B42" s="14"/>
      <c r="C42" s="14"/>
      <c r="D42" s="14"/>
      <c r="E42" s="14"/>
      <c r="F42" s="28"/>
      <c r="G42" s="1"/>
      <c r="H42" s="1"/>
      <c r="I42" s="1"/>
      <c r="J42" s="1"/>
      <c r="K42" s="1"/>
      <c r="L42" s="1"/>
      <c r="M42" s="1"/>
      <c r="N42" s="1"/>
      <c r="O42" s="1"/>
      <c r="P42" s="1"/>
      <c r="Q42" s="1"/>
      <c r="R42" s="1"/>
      <c r="S42" s="1"/>
      <c r="T42" s="1"/>
      <c r="U42" s="1"/>
      <c r="V42" s="1"/>
      <c r="W42" s="1"/>
      <c r="X42" s="1"/>
      <c r="Y42" s="1"/>
      <c r="Z42" s="1"/>
    </row>
    <row r="43" spans="1:26" ht="21" customHeight="1">
      <c r="A43" s="1"/>
      <c r="B43" s="358" t="s">
        <v>13</v>
      </c>
      <c r="C43" s="359"/>
      <c r="D43" s="359"/>
      <c r="E43" s="360"/>
      <c r="F43" s="28"/>
      <c r="G43" s="1"/>
      <c r="H43" s="1"/>
      <c r="I43" s="1"/>
      <c r="J43" s="1"/>
      <c r="K43" s="1"/>
      <c r="L43" s="1"/>
      <c r="M43" s="1"/>
      <c r="N43" s="1"/>
      <c r="O43" s="1"/>
      <c r="P43" s="1"/>
      <c r="Q43" s="1"/>
      <c r="R43" s="1"/>
      <c r="S43" s="1"/>
      <c r="T43" s="1"/>
      <c r="U43" s="1"/>
      <c r="V43" s="1"/>
      <c r="W43" s="1"/>
      <c r="X43" s="1"/>
      <c r="Y43" s="1"/>
      <c r="Z43" s="1"/>
    </row>
    <row r="44" spans="1:26" ht="15" customHeight="1">
      <c r="A44" s="1"/>
      <c r="B44" s="14"/>
      <c r="C44" s="14"/>
      <c r="D44" s="14"/>
      <c r="E44" s="14"/>
      <c r="F44" s="28"/>
      <c r="G44" s="1"/>
      <c r="H44" s="1"/>
      <c r="I44" s="1"/>
      <c r="J44" s="1"/>
      <c r="K44" s="1"/>
      <c r="L44" s="1"/>
      <c r="M44" s="1"/>
      <c r="N44" s="1"/>
      <c r="O44" s="1"/>
      <c r="P44" s="1"/>
      <c r="Q44" s="1"/>
      <c r="R44" s="1"/>
      <c r="S44" s="1"/>
      <c r="T44" s="1"/>
      <c r="U44" s="1"/>
      <c r="V44" s="1"/>
      <c r="W44" s="1"/>
      <c r="X44" s="1"/>
      <c r="Y44" s="1"/>
      <c r="Z44" s="1"/>
    </row>
    <row r="45" spans="1:26" ht="15" customHeight="1">
      <c r="A45" s="28"/>
      <c r="B45" s="11"/>
      <c r="C45" s="11"/>
      <c r="D45" s="11"/>
      <c r="E45" s="11"/>
      <c r="F45" s="28"/>
      <c r="G45" s="28"/>
      <c r="H45" s="28"/>
      <c r="I45" s="28"/>
      <c r="J45" s="28"/>
      <c r="K45" s="28"/>
      <c r="L45" s="28"/>
      <c r="M45" s="28"/>
      <c r="N45" s="28"/>
      <c r="O45" s="28"/>
      <c r="P45" s="28"/>
      <c r="Q45" s="28"/>
      <c r="R45" s="28"/>
      <c r="S45" s="28"/>
      <c r="T45" s="28"/>
      <c r="U45" s="28"/>
      <c r="V45" s="28"/>
      <c r="W45" s="28"/>
      <c r="X45" s="28"/>
      <c r="Y45" s="28"/>
      <c r="Z45" s="28"/>
    </row>
    <row r="46" spans="1:26" ht="15" customHeight="1">
      <c r="A46" s="28"/>
      <c r="B46" s="11"/>
      <c r="C46" s="11"/>
      <c r="D46" s="11"/>
      <c r="E46" s="11"/>
      <c r="F46" s="28"/>
      <c r="G46" s="28"/>
      <c r="H46" s="28"/>
      <c r="I46" s="28"/>
      <c r="J46" s="28"/>
      <c r="K46" s="28"/>
      <c r="L46" s="28"/>
      <c r="M46" s="28"/>
      <c r="N46" s="28"/>
      <c r="O46" s="28"/>
      <c r="P46" s="28"/>
      <c r="Q46" s="28"/>
      <c r="R46" s="28"/>
      <c r="S46" s="28"/>
      <c r="T46" s="28"/>
      <c r="U46" s="28"/>
      <c r="V46" s="28"/>
      <c r="W46" s="28"/>
      <c r="X46" s="28"/>
      <c r="Y46" s="28"/>
      <c r="Z46" s="28"/>
    </row>
    <row r="47" spans="1:26" ht="15" customHeight="1">
      <c r="A47" s="1"/>
      <c r="B47" s="24"/>
      <c r="C47" s="24"/>
      <c r="D47" s="30"/>
      <c r="E47" s="30"/>
      <c r="F47" s="28"/>
      <c r="G47" s="1"/>
      <c r="H47" s="1"/>
      <c r="I47" s="1"/>
      <c r="J47" s="1"/>
      <c r="K47" s="1"/>
      <c r="L47" s="1"/>
      <c r="M47" s="1"/>
      <c r="N47" s="1"/>
      <c r="O47" s="1"/>
      <c r="P47" s="1"/>
      <c r="Q47" s="1"/>
      <c r="R47" s="1"/>
      <c r="S47" s="1"/>
      <c r="T47" s="1"/>
      <c r="U47" s="1"/>
      <c r="V47" s="1"/>
      <c r="W47" s="1"/>
      <c r="X47" s="1"/>
      <c r="Y47" s="1"/>
      <c r="Z47" s="1"/>
    </row>
    <row r="48" spans="1:26" ht="15" customHeight="1">
      <c r="A48" s="1"/>
      <c r="B48" s="31" t="s">
        <v>14</v>
      </c>
      <c r="C48" s="32"/>
      <c r="D48" s="32"/>
      <c r="E48" s="33" t="s">
        <v>1359</v>
      </c>
      <c r="F48" s="28"/>
      <c r="G48" s="1"/>
      <c r="H48" s="1"/>
      <c r="I48" s="1"/>
      <c r="J48" s="1"/>
      <c r="K48" s="1"/>
      <c r="L48" s="1"/>
      <c r="M48" s="1"/>
      <c r="N48" s="1"/>
      <c r="O48" s="1"/>
      <c r="P48" s="1"/>
      <c r="Q48" s="1"/>
      <c r="R48" s="1"/>
      <c r="S48" s="1"/>
      <c r="T48" s="1"/>
      <c r="U48" s="1"/>
      <c r="V48" s="1"/>
      <c r="W48" s="1"/>
      <c r="X48" s="1"/>
      <c r="Y48" s="1"/>
      <c r="Z48" s="1"/>
    </row>
    <row r="49" spans="1:26" ht="15" customHeight="1">
      <c r="A49" s="1"/>
      <c r="B49" s="28"/>
      <c r="C49" s="28"/>
      <c r="D49" s="28"/>
      <c r="E49" s="341" t="s">
        <v>1356</v>
      </c>
      <c r="F49" s="28"/>
      <c r="G49" s="1"/>
      <c r="H49" s="1"/>
      <c r="I49" s="1"/>
      <c r="J49" s="1"/>
      <c r="K49" s="1"/>
      <c r="L49" s="1"/>
      <c r="M49" s="1"/>
      <c r="N49" s="1"/>
      <c r="O49" s="1"/>
      <c r="P49" s="1"/>
      <c r="Q49" s="1"/>
      <c r="R49" s="1"/>
      <c r="S49" s="1"/>
      <c r="T49" s="1"/>
      <c r="U49" s="1"/>
      <c r="V49" s="1"/>
      <c r="W49" s="1"/>
      <c r="X49" s="1"/>
      <c r="Y49" s="1"/>
      <c r="Z49" s="1"/>
    </row>
    <row r="50" spans="1:26" ht="15" customHeight="1">
      <c r="A50" s="1"/>
      <c r="B50" s="361"/>
      <c r="C50" s="362"/>
      <c r="D50" s="362"/>
      <c r="E50" s="363"/>
      <c r="F50" s="28"/>
      <c r="G50" s="1"/>
      <c r="H50" s="1"/>
      <c r="I50" s="1"/>
      <c r="J50" s="1"/>
      <c r="K50" s="1"/>
      <c r="L50" s="1"/>
      <c r="M50" s="1"/>
      <c r="N50" s="1"/>
      <c r="O50" s="1"/>
      <c r="P50" s="1"/>
      <c r="Q50" s="1"/>
      <c r="R50" s="1"/>
      <c r="S50" s="1"/>
      <c r="T50" s="1"/>
      <c r="U50" s="1"/>
      <c r="V50" s="1"/>
      <c r="W50" s="1"/>
      <c r="X50" s="1"/>
      <c r="Y50" s="1"/>
      <c r="Z50" s="1"/>
    </row>
    <row r="51" spans="1:26" ht="15" customHeight="1">
      <c r="A51" s="1"/>
      <c r="B51" s="11"/>
      <c r="C51" s="11"/>
      <c r="D51" s="21"/>
      <c r="E51" s="21"/>
      <c r="F51" s="11"/>
      <c r="G51" s="23"/>
      <c r="H51" s="34"/>
      <c r="I51" s="23"/>
      <c r="J51" s="23"/>
      <c r="K51" s="34"/>
      <c r="L51" s="23"/>
      <c r="M51" s="23"/>
      <c r="N51" s="34"/>
      <c r="O51" s="23"/>
      <c r="P51" s="1"/>
      <c r="Q51" s="1"/>
      <c r="R51" s="1"/>
      <c r="S51" s="1"/>
      <c r="T51" s="1"/>
      <c r="U51" s="1"/>
      <c r="V51" s="1"/>
      <c r="W51" s="1"/>
      <c r="X51" s="1"/>
      <c r="Y51" s="1"/>
      <c r="Z51" s="1"/>
    </row>
    <row r="52" spans="1:26" ht="15" customHeight="1">
      <c r="A52" s="1"/>
      <c r="B52" s="11"/>
      <c r="C52" s="11"/>
      <c r="D52" s="21"/>
      <c r="E52" s="21"/>
      <c r="F52" s="11"/>
      <c r="G52" s="23"/>
      <c r="H52" s="34"/>
      <c r="I52" s="23"/>
      <c r="J52" s="23"/>
      <c r="K52" s="34"/>
      <c r="L52" s="23"/>
      <c r="M52" s="23"/>
      <c r="N52" s="34"/>
      <c r="O52" s="23"/>
      <c r="P52" s="1"/>
      <c r="Q52" s="1"/>
      <c r="R52" s="1"/>
      <c r="S52" s="1"/>
      <c r="T52" s="1"/>
      <c r="U52" s="1"/>
      <c r="V52" s="1"/>
      <c r="W52" s="1"/>
      <c r="X52" s="1"/>
      <c r="Y52" s="1"/>
      <c r="Z52" s="1"/>
    </row>
    <row r="53" spans="1:26" ht="15" customHeight="1">
      <c r="A53" s="1"/>
      <c r="B53" s="28"/>
      <c r="C53" s="28"/>
      <c r="D53" s="28"/>
      <c r="E53" s="28"/>
      <c r="F53" s="28"/>
      <c r="G53" s="1"/>
      <c r="H53" s="1"/>
      <c r="I53" s="1"/>
      <c r="J53" s="1"/>
      <c r="K53" s="1"/>
      <c r="L53" s="1"/>
      <c r="M53" s="1"/>
      <c r="N53" s="1"/>
      <c r="O53" s="1"/>
      <c r="P53" s="1"/>
      <c r="Q53" s="1"/>
      <c r="R53" s="1"/>
      <c r="S53" s="1"/>
      <c r="T53" s="1"/>
      <c r="U53" s="1"/>
      <c r="V53" s="1"/>
      <c r="W53" s="1"/>
      <c r="X53" s="1"/>
      <c r="Y53" s="1"/>
      <c r="Z53" s="1"/>
    </row>
    <row r="54" spans="1:26" ht="15" customHeight="1">
      <c r="A54" s="1"/>
      <c r="B54" s="28"/>
      <c r="C54" s="28"/>
      <c r="D54" s="28"/>
      <c r="E54" s="35" t="s">
        <v>15</v>
      </c>
      <c r="F54" s="28"/>
      <c r="G54" s="1"/>
      <c r="H54" s="1"/>
      <c r="I54" s="1"/>
      <c r="J54" s="1"/>
      <c r="K54" s="1"/>
      <c r="L54" s="1"/>
      <c r="M54" s="1"/>
      <c r="N54" s="1"/>
      <c r="O54" s="1"/>
      <c r="P54" s="1"/>
      <c r="Q54" s="1"/>
      <c r="R54" s="1"/>
      <c r="S54" s="1"/>
      <c r="T54" s="1"/>
      <c r="U54" s="1"/>
      <c r="V54" s="1"/>
      <c r="W54" s="1"/>
      <c r="X54" s="1"/>
      <c r="Y54" s="1"/>
      <c r="Z54" s="1"/>
    </row>
    <row r="55" spans="1:26" ht="15" customHeight="1">
      <c r="A55" s="1"/>
      <c r="B55" s="28"/>
      <c r="C55" s="28"/>
      <c r="D55" s="28"/>
      <c r="E55" s="28"/>
      <c r="F55" s="28"/>
      <c r="G55" s="1"/>
      <c r="H55" s="1"/>
      <c r="I55" s="1"/>
      <c r="J55" s="1"/>
      <c r="K55" s="1"/>
      <c r="L55" s="1"/>
      <c r="M55" s="1"/>
      <c r="N55" s="1"/>
      <c r="O55" s="1"/>
      <c r="P55" s="1"/>
      <c r="Q55" s="1"/>
      <c r="R55" s="1"/>
      <c r="S55" s="1"/>
      <c r="T55" s="1"/>
      <c r="U55" s="1"/>
      <c r="V55" s="1"/>
      <c r="W55" s="1"/>
      <c r="X55" s="1"/>
      <c r="Y55" s="1"/>
      <c r="Z55" s="1"/>
    </row>
    <row r="56" spans="1:26" ht="15" customHeight="1">
      <c r="A56" s="1"/>
      <c r="B56" s="28"/>
      <c r="C56" s="28"/>
      <c r="D56" s="28"/>
      <c r="E56" s="28"/>
      <c r="F56" s="28"/>
      <c r="G56" s="1"/>
      <c r="H56" s="1"/>
      <c r="I56" s="1"/>
      <c r="J56" s="1"/>
      <c r="K56" s="1"/>
      <c r="L56" s="1"/>
      <c r="M56" s="1"/>
      <c r="N56" s="1"/>
      <c r="O56" s="1"/>
      <c r="P56" s="1"/>
      <c r="Q56" s="1"/>
      <c r="R56" s="1"/>
      <c r="S56" s="1"/>
      <c r="T56" s="1"/>
      <c r="U56" s="1"/>
      <c r="V56" s="1"/>
      <c r="W56" s="1"/>
      <c r="X56" s="1"/>
      <c r="Y56" s="1"/>
      <c r="Z56" s="1"/>
    </row>
    <row r="57" spans="1:26" ht="15" customHeight="1">
      <c r="A57" s="1"/>
      <c r="B57" s="28"/>
      <c r="C57" s="28"/>
      <c r="D57" s="28"/>
      <c r="E57" s="28"/>
      <c r="F57" s="28"/>
      <c r="G57" s="1"/>
      <c r="H57" s="1"/>
      <c r="I57" s="1"/>
      <c r="J57" s="1"/>
      <c r="K57" s="1"/>
      <c r="L57" s="1"/>
      <c r="M57" s="1"/>
      <c r="N57" s="1"/>
      <c r="O57" s="1"/>
      <c r="P57" s="1"/>
      <c r="Q57" s="1"/>
      <c r="R57" s="1"/>
      <c r="S57" s="1"/>
      <c r="T57" s="1"/>
      <c r="U57" s="1"/>
      <c r="V57" s="1"/>
      <c r="W57" s="1"/>
      <c r="X57" s="1"/>
      <c r="Y57" s="1"/>
      <c r="Z57" s="1"/>
    </row>
    <row r="58" spans="1:26" ht="15" customHeight="1">
      <c r="A58" s="1"/>
      <c r="B58" s="28"/>
      <c r="C58" s="28"/>
      <c r="D58" s="28"/>
      <c r="E58" s="28"/>
      <c r="F58" s="28"/>
      <c r="G58" s="1"/>
      <c r="H58" s="1"/>
      <c r="I58" s="1"/>
      <c r="J58" s="1"/>
      <c r="K58" s="1"/>
      <c r="L58" s="1"/>
      <c r="M58" s="1"/>
      <c r="N58" s="1"/>
      <c r="O58" s="1"/>
      <c r="P58" s="1"/>
      <c r="Q58" s="1"/>
      <c r="R58" s="1"/>
      <c r="S58" s="1"/>
      <c r="T58" s="1"/>
      <c r="U58" s="1"/>
      <c r="V58" s="1"/>
      <c r="W58" s="1"/>
      <c r="X58" s="1"/>
      <c r="Y58" s="1"/>
      <c r="Z58" s="1"/>
    </row>
    <row r="59" spans="1:26" ht="15" customHeight="1">
      <c r="A59" s="1"/>
      <c r="B59" s="28"/>
      <c r="C59" s="28"/>
      <c r="D59" s="28"/>
      <c r="E59" s="28"/>
      <c r="F59" s="28"/>
      <c r="G59" s="1"/>
      <c r="H59" s="1"/>
      <c r="I59" s="1"/>
      <c r="J59" s="1"/>
      <c r="K59" s="1"/>
      <c r="L59" s="1"/>
      <c r="M59" s="1"/>
      <c r="N59" s="1"/>
      <c r="O59" s="1"/>
      <c r="P59" s="1"/>
      <c r="Q59" s="1"/>
      <c r="R59" s="1"/>
      <c r="S59" s="1"/>
      <c r="T59" s="1"/>
      <c r="U59" s="1"/>
      <c r="V59" s="1"/>
      <c r="W59" s="1"/>
      <c r="X59" s="1"/>
      <c r="Y59" s="1"/>
      <c r="Z59" s="1"/>
    </row>
    <row r="60" spans="1:26" ht="15" customHeight="1">
      <c r="A60" s="1"/>
      <c r="B60" s="28"/>
      <c r="C60" s="28"/>
      <c r="D60" s="28"/>
      <c r="E60" s="28"/>
      <c r="F60" s="28"/>
      <c r="G60" s="1"/>
      <c r="H60" s="1"/>
      <c r="I60" s="1"/>
      <c r="J60" s="1"/>
      <c r="K60" s="1"/>
      <c r="L60" s="1"/>
      <c r="M60" s="1"/>
      <c r="N60" s="1"/>
      <c r="O60" s="1"/>
      <c r="P60" s="1"/>
      <c r="Q60" s="1"/>
      <c r="R60" s="1"/>
      <c r="S60" s="1"/>
      <c r="T60" s="1"/>
      <c r="U60" s="1"/>
      <c r="V60" s="1"/>
      <c r="W60" s="1"/>
      <c r="X60" s="1"/>
      <c r="Y60" s="1"/>
      <c r="Z60" s="1"/>
    </row>
    <row r="61" spans="1:26"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eFdRhjScbBreSQNJtFHxbk6GkrZtRQR751YCEiylYGYXkmq5kgNgk/wxxaSGzf0NG7mXXzcEO0SuWdJwZ1vPDQ==" saltValue="65vJ66yfGFWdF3mUfdhTKw==" spinCount="100000" sheet="1" objects="1" scenarios="1"/>
  <mergeCells count="14">
    <mergeCell ref="B43:E43"/>
    <mergeCell ref="B50:E50"/>
    <mergeCell ref="B3:D3"/>
    <mergeCell ref="B6:E6"/>
    <mergeCell ref="B15:B16"/>
    <mergeCell ref="D15:E16"/>
    <mergeCell ref="B18:B19"/>
    <mergeCell ref="D18:E19"/>
    <mergeCell ref="B22:E22"/>
    <mergeCell ref="B24:E25"/>
    <mergeCell ref="B28:E29"/>
    <mergeCell ref="B31:E32"/>
    <mergeCell ref="B34:E34"/>
    <mergeCell ref="B41:E41"/>
  </mergeCells>
  <pageMargins left="0.7" right="0.7" top="0.78740157499999996" bottom="0.78740157499999996" header="0" footer="0"/>
  <pageSetup paperSize="9" fitToHeight="0" orientation="landscape"/>
  <headerFooter>
    <oddHeader>&amp;LC00000 TACR Application Form povinná příloha pro českého/ých uchazeče/ů mezinárodní výzvy ERA-NET COFUND &amp;R</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994"/>
  <sheetViews>
    <sheetView showGridLines="0" topLeftCell="A94" zoomScaleNormal="100" workbookViewId="0">
      <selection activeCell="E42" sqref="E42"/>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4" t="s">
        <v>16</v>
      </c>
      <c r="C3" s="359"/>
      <c r="D3" s="360"/>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365" t="s">
        <v>17</v>
      </c>
      <c r="C6" s="366"/>
      <c r="D6" s="366"/>
      <c r="E6" s="366"/>
      <c r="F6" s="366"/>
      <c r="G6" s="415"/>
    </row>
    <row r="7" spans="1:26" ht="9" customHeight="1">
      <c r="A7" s="1"/>
      <c r="B7" s="6"/>
      <c r="C7" s="6"/>
      <c r="D7" s="7"/>
      <c r="E7" s="7"/>
      <c r="F7" s="7"/>
      <c r="G7" s="8"/>
    </row>
    <row r="8" spans="1:26" ht="9" customHeight="1">
      <c r="A8" s="1"/>
      <c r="B8" s="36"/>
      <c r="C8" s="36"/>
      <c r="D8" s="10"/>
      <c r="E8" s="10"/>
      <c r="F8" s="10"/>
      <c r="G8" s="29"/>
      <c r="H8" s="1"/>
      <c r="I8" s="1"/>
      <c r="J8" s="1"/>
      <c r="K8" s="1"/>
      <c r="L8" s="1"/>
      <c r="M8" s="1"/>
      <c r="N8" s="1"/>
      <c r="O8" s="1"/>
      <c r="P8" s="1"/>
      <c r="Q8" s="1"/>
      <c r="R8" s="1"/>
      <c r="S8" s="1"/>
      <c r="T8" s="1"/>
      <c r="U8" s="1"/>
      <c r="V8" s="1"/>
      <c r="W8" s="1"/>
      <c r="X8" s="1"/>
      <c r="Y8" s="1"/>
      <c r="Z8" s="1"/>
    </row>
    <row r="9" spans="1:26" ht="30.75" customHeight="1">
      <c r="A9" s="1"/>
      <c r="B9" s="15" t="s">
        <v>18</v>
      </c>
      <c r="C9" s="15"/>
      <c r="D9" s="401"/>
      <c r="E9" s="400"/>
      <c r="F9" s="10"/>
      <c r="G9" s="29"/>
    </row>
    <row r="10" spans="1:26" ht="18.75" customHeight="1">
      <c r="A10" s="1"/>
      <c r="B10" s="340"/>
      <c r="C10" s="37"/>
      <c r="D10" s="10"/>
      <c r="E10" s="10"/>
      <c r="F10" s="10"/>
      <c r="G10" s="29"/>
    </row>
    <row r="11" spans="1:26" ht="43.5" customHeight="1">
      <c r="A11" s="1"/>
      <c r="B11" s="15" t="s">
        <v>19</v>
      </c>
      <c r="C11" s="15"/>
      <c r="D11" s="401"/>
      <c r="E11" s="400"/>
      <c r="F11" s="10"/>
      <c r="G11" s="38" t="str">
        <f>"Zapsáno znaků: "&amp;LEN(D11)&amp;" z max. 254"</f>
        <v>Zapsáno znaků: 0 z max. 254</v>
      </c>
    </row>
    <row r="12" spans="1:26" ht="18" customHeight="1">
      <c r="A12" s="1"/>
      <c r="B12" s="15"/>
      <c r="C12" s="15"/>
      <c r="D12" s="10"/>
      <c r="E12" s="10"/>
      <c r="F12" s="10"/>
      <c r="G12" s="39"/>
    </row>
    <row r="13" spans="1:26" ht="43.5" customHeight="1">
      <c r="A13" s="1"/>
      <c r="B13" s="15" t="s">
        <v>20</v>
      </c>
      <c r="C13" s="15"/>
      <c r="D13" s="401"/>
      <c r="E13" s="400"/>
      <c r="F13" s="10"/>
      <c r="G13" s="38" t="str">
        <f>"Zapsáno znaků: "&amp;LEN(D13)&amp;" z max. 254"</f>
        <v>Zapsáno znaků: 0 z max. 254</v>
      </c>
    </row>
    <row r="14" spans="1:26" ht="14.25" customHeight="1">
      <c r="A14" s="1"/>
      <c r="B14" s="15"/>
      <c r="C14" s="15"/>
      <c r="D14" s="10"/>
      <c r="E14" s="10"/>
      <c r="F14" s="10"/>
      <c r="G14" s="39"/>
    </row>
    <row r="15" spans="1:26" ht="15.75" customHeight="1">
      <c r="A15" s="1"/>
      <c r="B15" s="15" t="s">
        <v>21</v>
      </c>
      <c r="C15" s="15"/>
      <c r="D15" s="342"/>
      <c r="E15" s="39"/>
      <c r="F15" s="10"/>
      <c r="G15" s="39"/>
      <c r="H15" s="1"/>
      <c r="I15" s="1"/>
      <c r="J15" s="1"/>
      <c r="K15" s="1"/>
      <c r="L15" s="1"/>
      <c r="M15" s="1"/>
      <c r="N15" s="1"/>
      <c r="O15" s="1"/>
      <c r="P15" s="1"/>
      <c r="Q15" s="1"/>
      <c r="R15" s="1"/>
      <c r="S15" s="1"/>
      <c r="T15" s="1"/>
      <c r="U15" s="1"/>
      <c r="V15" s="1"/>
      <c r="W15" s="1"/>
      <c r="X15" s="1"/>
      <c r="Y15" s="1"/>
      <c r="Z15" s="1"/>
    </row>
    <row r="16" spans="1:26" ht="14.25" customHeight="1">
      <c r="A16" s="1"/>
      <c r="B16" s="15"/>
      <c r="C16" s="15"/>
      <c r="D16" s="10"/>
      <c r="E16" s="10"/>
      <c r="F16" s="10"/>
      <c r="G16" s="39"/>
      <c r="H16" s="1"/>
      <c r="I16" s="1"/>
      <c r="J16" s="1"/>
      <c r="K16" s="1"/>
      <c r="L16" s="1"/>
      <c r="M16" s="1"/>
      <c r="N16" s="1"/>
      <c r="O16" s="1"/>
      <c r="P16" s="1"/>
      <c r="Q16" s="1"/>
      <c r="R16" s="1"/>
      <c r="S16" s="1"/>
      <c r="T16" s="1"/>
      <c r="U16" s="1"/>
      <c r="V16" s="1"/>
      <c r="W16" s="1"/>
      <c r="X16" s="1"/>
      <c r="Y16" s="1"/>
      <c r="Z16" s="1"/>
    </row>
    <row r="17" spans="1:26" ht="15.75" customHeight="1">
      <c r="A17" s="1"/>
      <c r="B17" s="15" t="s">
        <v>22</v>
      </c>
      <c r="C17" s="15"/>
      <c r="D17" s="342"/>
      <c r="E17" s="39"/>
      <c r="F17" s="10"/>
      <c r="G17" s="39"/>
      <c r="H17" s="1"/>
      <c r="I17" s="1"/>
      <c r="J17" s="1"/>
      <c r="K17" s="1"/>
      <c r="L17" s="1"/>
      <c r="M17" s="1"/>
      <c r="N17" s="1"/>
      <c r="O17" s="1"/>
      <c r="P17" s="1"/>
      <c r="Q17" s="1"/>
      <c r="R17" s="1"/>
      <c r="S17" s="1"/>
      <c r="T17" s="1"/>
      <c r="U17" s="1"/>
      <c r="V17" s="1"/>
      <c r="W17" s="1"/>
      <c r="X17" s="1"/>
      <c r="Y17" s="1"/>
      <c r="Z17" s="1"/>
    </row>
    <row r="18" spans="1:26" ht="14.25" customHeight="1">
      <c r="A18" s="1"/>
      <c r="B18" s="15"/>
      <c r="C18" s="15"/>
      <c r="D18" s="10"/>
      <c r="E18" s="10"/>
      <c r="F18" s="10"/>
      <c r="G18" s="39"/>
      <c r="H18" s="1"/>
      <c r="I18" s="1"/>
      <c r="J18" s="1"/>
      <c r="K18" s="1"/>
      <c r="L18" s="1"/>
      <c r="M18" s="1"/>
      <c r="N18" s="1"/>
      <c r="O18" s="1"/>
      <c r="P18" s="1"/>
      <c r="Q18" s="1"/>
      <c r="R18" s="1"/>
      <c r="S18" s="1"/>
      <c r="T18" s="1"/>
      <c r="U18" s="1"/>
      <c r="V18" s="1"/>
      <c r="W18" s="1"/>
      <c r="X18" s="1"/>
      <c r="Y18" s="1"/>
      <c r="Z18" s="1"/>
    </row>
    <row r="19" spans="1:26" ht="27" customHeight="1">
      <c r="A19" s="1"/>
      <c r="B19" s="40" t="s">
        <v>23</v>
      </c>
      <c r="C19" s="15"/>
      <c r="D19" s="410" t="s">
        <v>1347</v>
      </c>
      <c r="E19" s="405"/>
      <c r="F19" s="10"/>
      <c r="G19" s="39"/>
    </row>
    <row r="20" spans="1:26" ht="12" customHeight="1">
      <c r="A20" s="1"/>
      <c r="B20" s="15"/>
      <c r="C20" s="15"/>
      <c r="D20" s="10"/>
      <c r="E20" s="10"/>
      <c r="F20" s="10"/>
      <c r="G20" s="39"/>
    </row>
    <row r="21" spans="1:26" ht="15.75" customHeight="1">
      <c r="A21" s="1"/>
      <c r="B21" s="40" t="s">
        <v>24</v>
      </c>
      <c r="C21" s="40"/>
      <c r="D21" s="411" t="s">
        <v>1348</v>
      </c>
      <c r="E21" s="405"/>
      <c r="F21" s="10"/>
      <c r="G21" s="10"/>
    </row>
    <row r="22" spans="1:26" ht="15.75" customHeight="1">
      <c r="A22" s="1"/>
      <c r="B22" s="29"/>
      <c r="C22" s="29"/>
      <c r="D22" s="10"/>
      <c r="E22" s="10"/>
      <c r="F22" s="10"/>
      <c r="G22" s="39"/>
    </row>
    <row r="23" spans="1:26" ht="166.5" customHeight="1">
      <c r="A23" s="1"/>
      <c r="B23" s="15" t="s">
        <v>25</v>
      </c>
      <c r="C23" s="15"/>
      <c r="D23" s="401"/>
      <c r="E23" s="400"/>
      <c r="F23" s="10"/>
      <c r="G23" s="38" t="str">
        <f>"Zapsáno znaků: "&amp;LEN(D23)&amp;" z max. 1000"</f>
        <v>Zapsáno znaků: 0 z max. 1000</v>
      </c>
    </row>
    <row r="24" spans="1:26" ht="15" customHeight="1">
      <c r="A24" s="1"/>
      <c r="B24" s="15"/>
      <c r="C24" s="15"/>
      <c r="D24" s="15"/>
      <c r="E24" s="15"/>
      <c r="F24" s="15"/>
      <c r="G24" s="15"/>
      <c r="H24" s="1"/>
      <c r="I24" s="1"/>
      <c r="J24" s="1"/>
      <c r="K24" s="1"/>
      <c r="L24" s="1"/>
      <c r="M24" s="1"/>
      <c r="N24" s="1"/>
      <c r="O24" s="1"/>
      <c r="P24" s="1"/>
      <c r="Q24" s="1"/>
      <c r="R24" s="1"/>
      <c r="S24" s="1"/>
      <c r="T24" s="1"/>
      <c r="U24" s="1"/>
      <c r="V24" s="1"/>
      <c r="W24" s="1"/>
      <c r="X24" s="1"/>
      <c r="Y24" s="1"/>
      <c r="Z24" s="1"/>
    </row>
    <row r="25" spans="1:26" ht="15.75" customHeight="1">
      <c r="A25" s="1"/>
      <c r="B25" s="40" t="s">
        <v>26</v>
      </c>
      <c r="C25" s="15"/>
      <c r="D25" s="343" t="s">
        <v>27</v>
      </c>
      <c r="E25" s="412"/>
      <c r="F25" s="359"/>
      <c r="G25" s="360"/>
      <c r="H25" s="1"/>
      <c r="I25" s="1"/>
      <c r="J25" s="1"/>
      <c r="K25" s="1"/>
      <c r="L25" s="1"/>
      <c r="M25" s="1"/>
      <c r="N25" s="1"/>
      <c r="O25" s="1"/>
      <c r="P25" s="1"/>
      <c r="Q25" s="1"/>
      <c r="R25" s="1"/>
      <c r="S25" s="1"/>
      <c r="T25" s="1"/>
      <c r="U25" s="1"/>
      <c r="V25" s="1"/>
      <c r="W25" s="1"/>
      <c r="X25" s="1"/>
      <c r="Y25" s="1"/>
      <c r="Z25" s="1"/>
    </row>
    <row r="26" spans="1:26" ht="9" customHeight="1">
      <c r="A26" s="1"/>
      <c r="B26" s="29"/>
      <c r="C26" s="29"/>
      <c r="D26" s="10"/>
      <c r="E26" s="10"/>
      <c r="F26" s="10"/>
      <c r="G26" s="39"/>
    </row>
    <row r="27" spans="1:26" ht="15" customHeight="1">
      <c r="A27" s="1"/>
      <c r="B27" s="23"/>
      <c r="C27" s="23"/>
      <c r="D27" s="34"/>
      <c r="E27" s="34"/>
      <c r="F27" s="34"/>
      <c r="G27" s="41"/>
      <c r="H27" s="1"/>
      <c r="I27" s="1"/>
      <c r="J27" s="1"/>
      <c r="K27" s="1"/>
      <c r="L27" s="1"/>
      <c r="M27" s="1"/>
      <c r="N27" s="1"/>
      <c r="O27" s="1"/>
      <c r="P27" s="1"/>
      <c r="Q27" s="1"/>
      <c r="R27" s="1"/>
      <c r="S27" s="1"/>
      <c r="T27" s="1"/>
      <c r="U27" s="1"/>
      <c r="V27" s="1"/>
      <c r="W27" s="1"/>
      <c r="X27" s="1"/>
      <c r="Y27" s="1"/>
      <c r="Z27" s="1"/>
    </row>
    <row r="28" spans="1:26" ht="15" customHeight="1">
      <c r="A28" s="1"/>
      <c r="B28" s="42" t="s">
        <v>28</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13" t="s">
        <v>29</v>
      </c>
      <c r="C29" s="376"/>
      <c r="D29" s="371"/>
      <c r="E29" s="43"/>
      <c r="F29" s="9"/>
      <c r="G29" s="9"/>
      <c r="H29" s="1"/>
      <c r="I29" s="1"/>
      <c r="J29" s="1"/>
      <c r="K29" s="1"/>
      <c r="L29" s="1"/>
      <c r="M29" s="1"/>
      <c r="N29" s="1"/>
      <c r="O29" s="1"/>
      <c r="P29" s="1"/>
      <c r="Q29" s="1"/>
      <c r="R29" s="1"/>
      <c r="S29" s="1"/>
      <c r="T29" s="1"/>
      <c r="U29" s="1"/>
      <c r="V29" s="1"/>
      <c r="W29" s="1"/>
      <c r="X29" s="1"/>
      <c r="Y29" s="1"/>
      <c r="Z29" s="1"/>
    </row>
    <row r="30" spans="1:26" ht="15" customHeight="1">
      <c r="A30" s="1"/>
      <c r="B30" s="372"/>
      <c r="C30" s="377"/>
      <c r="D30" s="373"/>
      <c r="E30" s="43"/>
      <c r="F30" s="9"/>
      <c r="G30" s="9"/>
      <c r="H30" s="1"/>
      <c r="I30" s="1"/>
      <c r="J30" s="1"/>
      <c r="K30" s="1"/>
      <c r="L30" s="1"/>
      <c r="M30" s="1"/>
      <c r="N30" s="1"/>
      <c r="O30" s="1"/>
      <c r="P30" s="1"/>
      <c r="Q30" s="1"/>
      <c r="R30" s="1"/>
      <c r="S30" s="1"/>
      <c r="T30" s="1"/>
      <c r="U30" s="1"/>
      <c r="V30" s="1"/>
      <c r="W30" s="1"/>
      <c r="X30" s="1"/>
      <c r="Y30" s="1"/>
      <c r="Z30" s="1"/>
    </row>
    <row r="31" spans="1:26" ht="6" customHeight="1">
      <c r="A31" s="1"/>
      <c r="B31" s="43"/>
      <c r="C31" s="9"/>
      <c r="D31" s="9"/>
      <c r="E31" s="9"/>
      <c r="F31" s="9"/>
      <c r="G31" s="9"/>
      <c r="H31" s="1"/>
      <c r="I31" s="1"/>
      <c r="J31" s="1"/>
      <c r="K31" s="1"/>
      <c r="L31" s="1"/>
      <c r="M31" s="1"/>
      <c r="N31" s="1"/>
      <c r="O31" s="1"/>
      <c r="P31" s="1"/>
      <c r="Q31" s="1"/>
      <c r="R31" s="1"/>
      <c r="S31" s="1"/>
      <c r="T31" s="1"/>
      <c r="U31" s="1"/>
      <c r="V31" s="1"/>
      <c r="W31" s="1"/>
      <c r="X31" s="1"/>
      <c r="Y31" s="1"/>
      <c r="Z31" s="1"/>
    </row>
    <row r="32" spans="1:26" ht="15" customHeight="1">
      <c r="A32" s="1"/>
      <c r="B32" s="44" t="s">
        <v>30</v>
      </c>
      <c r="C32" s="9"/>
      <c r="D32" s="344"/>
      <c r="E32" s="9"/>
      <c r="F32" s="9"/>
      <c r="G32" s="9"/>
      <c r="H32" s="1"/>
      <c r="I32" s="1"/>
      <c r="J32" s="1"/>
      <c r="K32" s="1"/>
      <c r="L32" s="1"/>
      <c r="M32" s="1"/>
      <c r="N32" s="1"/>
      <c r="O32" s="1"/>
      <c r="P32" s="1"/>
      <c r="Q32" s="1"/>
      <c r="R32" s="1"/>
      <c r="S32" s="1"/>
      <c r="T32" s="1"/>
      <c r="U32" s="1"/>
      <c r="V32" s="1"/>
      <c r="W32" s="1"/>
      <c r="X32" s="1"/>
      <c r="Y32" s="1"/>
      <c r="Z32" s="1"/>
    </row>
    <row r="33" spans="1:26" ht="15" customHeight="1">
      <c r="A33" s="1"/>
      <c r="B33" s="43"/>
      <c r="C33" s="9"/>
      <c r="D33" s="9"/>
      <c r="E33" s="9"/>
      <c r="F33" s="9"/>
      <c r="G33" s="9"/>
      <c r="H33" s="1"/>
      <c r="I33" s="1"/>
      <c r="J33" s="1"/>
      <c r="K33" s="1"/>
      <c r="L33" s="1"/>
      <c r="M33" s="1"/>
      <c r="N33" s="1"/>
      <c r="O33" s="1"/>
      <c r="P33" s="1"/>
      <c r="Q33" s="1"/>
      <c r="R33" s="1"/>
      <c r="S33" s="1"/>
      <c r="T33" s="1"/>
      <c r="U33" s="1"/>
      <c r="V33" s="1"/>
      <c r="W33" s="1"/>
      <c r="X33" s="1"/>
      <c r="Y33" s="1"/>
      <c r="Z33" s="1"/>
    </row>
    <row r="34" spans="1:26" ht="15" customHeight="1">
      <c r="A34" s="1"/>
      <c r="B34" s="44" t="s">
        <v>31</v>
      </c>
      <c r="C34" s="9"/>
      <c r="D34" s="344"/>
      <c r="E34" s="9"/>
      <c r="F34" s="9"/>
      <c r="G34" s="9"/>
      <c r="H34" s="1"/>
      <c r="I34" s="1"/>
      <c r="J34" s="1"/>
      <c r="K34" s="1"/>
      <c r="L34" s="1"/>
      <c r="M34" s="1"/>
      <c r="N34" s="1"/>
      <c r="O34" s="1"/>
      <c r="P34" s="1"/>
      <c r="Q34" s="1"/>
      <c r="R34" s="1"/>
      <c r="S34" s="1"/>
      <c r="T34" s="1"/>
      <c r="U34" s="1"/>
      <c r="V34" s="1"/>
      <c r="W34" s="1"/>
      <c r="X34" s="1"/>
      <c r="Y34" s="1"/>
      <c r="Z34" s="1"/>
    </row>
    <row r="35" spans="1:26" ht="15" customHeight="1">
      <c r="A35" s="1"/>
      <c r="B35" s="44"/>
      <c r="C35" s="9"/>
      <c r="D35" s="9"/>
      <c r="E35" s="9"/>
      <c r="F35" s="9"/>
      <c r="G35" s="9"/>
      <c r="H35" s="1"/>
      <c r="I35" s="1"/>
      <c r="J35" s="1"/>
      <c r="K35" s="1"/>
      <c r="L35" s="1"/>
      <c r="M35" s="1"/>
      <c r="N35" s="1"/>
      <c r="O35" s="1"/>
      <c r="P35" s="1"/>
      <c r="Q35" s="1"/>
      <c r="R35" s="1"/>
      <c r="S35" s="1"/>
      <c r="T35" s="1"/>
      <c r="U35" s="1"/>
      <c r="V35" s="1"/>
      <c r="W35" s="1"/>
      <c r="X35" s="1"/>
      <c r="Y35" s="1"/>
      <c r="Z35" s="1"/>
    </row>
    <row r="36" spans="1:26" ht="15" customHeight="1">
      <c r="A36" s="1"/>
      <c r="B36" s="44" t="s">
        <v>32</v>
      </c>
      <c r="C36" s="9"/>
      <c r="D36" s="345"/>
      <c r="E36" s="9"/>
      <c r="F36" s="9"/>
      <c r="G36" s="9"/>
      <c r="H36" s="1"/>
      <c r="I36" s="1"/>
      <c r="J36" s="1"/>
      <c r="K36" s="1"/>
      <c r="L36" s="1"/>
      <c r="M36" s="1"/>
      <c r="N36" s="1"/>
      <c r="O36" s="1"/>
      <c r="P36" s="1"/>
      <c r="Q36" s="1"/>
      <c r="R36" s="1"/>
      <c r="S36" s="1"/>
      <c r="T36" s="1"/>
      <c r="U36" s="1"/>
      <c r="V36" s="1"/>
      <c r="W36" s="1"/>
      <c r="X36" s="1"/>
      <c r="Y36" s="1"/>
      <c r="Z36" s="1"/>
    </row>
    <row r="37" spans="1:26" ht="15" customHeight="1">
      <c r="A37" s="1"/>
      <c r="B37" s="44"/>
      <c r="C37" s="9"/>
      <c r="D37" s="9"/>
      <c r="E37" s="9"/>
      <c r="F37" s="9"/>
      <c r="G37" s="9"/>
      <c r="H37" s="1"/>
      <c r="I37" s="1"/>
      <c r="J37" s="1"/>
      <c r="K37" s="1"/>
      <c r="L37" s="1"/>
      <c r="M37" s="1"/>
      <c r="N37" s="1"/>
      <c r="O37" s="1"/>
      <c r="P37" s="1"/>
      <c r="Q37" s="1"/>
      <c r="R37" s="1"/>
      <c r="S37" s="1"/>
      <c r="T37" s="1"/>
      <c r="U37" s="1"/>
      <c r="V37" s="1"/>
      <c r="W37" s="1"/>
      <c r="X37" s="1"/>
      <c r="Y37" s="1"/>
      <c r="Z37" s="1"/>
    </row>
    <row r="38" spans="1:26" ht="15" customHeight="1">
      <c r="A38" s="1"/>
      <c r="B38" s="44" t="s">
        <v>33</v>
      </c>
      <c r="C38" s="9"/>
      <c r="D38" s="344"/>
      <c r="E38" s="9"/>
      <c r="F38" s="9"/>
      <c r="G38" s="9"/>
      <c r="H38" s="1"/>
      <c r="I38" s="1"/>
      <c r="J38" s="1"/>
      <c r="K38" s="1"/>
      <c r="L38" s="1"/>
      <c r="M38" s="1"/>
      <c r="N38" s="1"/>
      <c r="O38" s="1"/>
      <c r="P38" s="1"/>
      <c r="Q38" s="1"/>
      <c r="R38" s="1"/>
      <c r="S38" s="1"/>
      <c r="T38" s="1"/>
      <c r="U38" s="1"/>
      <c r="V38" s="1"/>
      <c r="W38" s="1"/>
      <c r="X38" s="1"/>
      <c r="Y38" s="1"/>
      <c r="Z38" s="1"/>
    </row>
    <row r="39" spans="1:26" ht="15.75" customHeight="1">
      <c r="A39" s="1"/>
      <c r="B39" s="9"/>
      <c r="C39" s="9"/>
      <c r="D39" s="9"/>
      <c r="E39" s="9"/>
      <c r="F39" s="9"/>
      <c r="G39" s="9"/>
      <c r="H39" s="30"/>
    </row>
    <row r="40" spans="1:26" ht="15.75" customHeight="1">
      <c r="A40" s="1"/>
      <c r="B40" s="11"/>
      <c r="C40" s="11"/>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5" t="s">
        <v>34</v>
      </c>
      <c r="C41" s="46"/>
      <c r="D41" s="30"/>
      <c r="E41" s="30"/>
      <c r="F41" s="30"/>
      <c r="G41" s="30"/>
      <c r="H41" s="30"/>
    </row>
    <row r="42" spans="1:26" ht="15" customHeight="1">
      <c r="A42" s="1"/>
      <c r="B42" s="47" t="s">
        <v>35</v>
      </c>
      <c r="C42" s="48"/>
      <c r="D42" s="10"/>
      <c r="E42" s="10"/>
      <c r="F42" s="10"/>
      <c r="G42" s="39"/>
      <c r="H42" s="1"/>
      <c r="I42" s="1"/>
      <c r="J42" s="1"/>
      <c r="K42" s="1"/>
      <c r="L42" s="1"/>
      <c r="M42" s="1"/>
      <c r="N42" s="1"/>
      <c r="O42" s="1"/>
      <c r="P42" s="1"/>
      <c r="Q42" s="1"/>
      <c r="R42" s="1"/>
      <c r="S42" s="1"/>
      <c r="T42" s="1"/>
      <c r="U42" s="1"/>
      <c r="V42" s="1"/>
      <c r="W42" s="1"/>
      <c r="X42" s="1"/>
      <c r="Y42" s="1"/>
      <c r="Z42" s="1"/>
    </row>
    <row r="43" spans="1:26" ht="3" customHeight="1">
      <c r="A43" s="1"/>
      <c r="B43" s="47"/>
      <c r="C43" s="48"/>
      <c r="D43" s="10"/>
      <c r="E43" s="10"/>
      <c r="F43" s="10"/>
      <c r="G43" s="39"/>
      <c r="H43" s="1"/>
      <c r="I43" s="1"/>
      <c r="J43" s="1"/>
      <c r="K43" s="1"/>
      <c r="L43" s="1"/>
      <c r="M43" s="1"/>
      <c r="N43" s="1"/>
      <c r="O43" s="1"/>
      <c r="P43" s="1"/>
      <c r="Q43" s="1"/>
      <c r="R43" s="1"/>
      <c r="S43" s="1"/>
      <c r="T43" s="1"/>
      <c r="U43" s="1"/>
      <c r="V43" s="1"/>
      <c r="W43" s="1"/>
      <c r="X43" s="1"/>
      <c r="Y43" s="1"/>
      <c r="Z43" s="1"/>
    </row>
    <row r="44" spans="1:26" ht="24.6" customHeight="1">
      <c r="A44" s="1"/>
      <c r="B44" s="407" t="s">
        <v>36</v>
      </c>
      <c r="C44" s="359"/>
      <c r="D44" s="360"/>
      <c r="E44" s="49"/>
      <c r="F44" s="50"/>
      <c r="G44" s="50"/>
    </row>
    <row r="45" spans="1:26" ht="6.75" customHeight="1">
      <c r="A45" s="1"/>
      <c r="B45" s="47"/>
      <c r="C45" s="48"/>
      <c r="D45" s="10"/>
      <c r="E45" s="10"/>
      <c r="F45" s="10"/>
      <c r="G45" s="39"/>
      <c r="H45" s="1"/>
      <c r="I45" s="1"/>
      <c r="J45" s="1"/>
      <c r="K45" s="1"/>
      <c r="L45" s="1"/>
      <c r="M45" s="1"/>
      <c r="N45" s="1"/>
      <c r="O45" s="1"/>
      <c r="P45" s="1"/>
      <c r="Q45" s="1"/>
      <c r="R45" s="1"/>
      <c r="S45" s="1"/>
      <c r="T45" s="1"/>
      <c r="U45" s="1"/>
      <c r="V45" s="1"/>
      <c r="W45" s="1"/>
      <c r="X45" s="1"/>
      <c r="Y45" s="1"/>
      <c r="Z45" s="1"/>
    </row>
    <row r="46" spans="1:26" ht="15.75" customHeight="1">
      <c r="A46" s="1"/>
      <c r="B46" s="15" t="s">
        <v>37</v>
      </c>
      <c r="C46" s="15"/>
      <c r="D46" s="403" t="s">
        <v>503</v>
      </c>
      <c r="E46" s="404"/>
      <c r="F46" s="405"/>
      <c r="G46" s="49"/>
    </row>
    <row r="47" spans="1:26" ht="15.75" customHeight="1">
      <c r="A47" s="1"/>
      <c r="B47" s="15"/>
      <c r="C47" s="15"/>
      <c r="D47" s="15"/>
      <c r="E47" s="15"/>
      <c r="F47" s="39"/>
      <c r="G47" s="39"/>
      <c r="H47" s="1"/>
      <c r="I47" s="1"/>
      <c r="J47" s="1"/>
      <c r="K47" s="1"/>
      <c r="L47" s="1"/>
      <c r="M47" s="1"/>
      <c r="N47" s="1"/>
      <c r="O47" s="1"/>
      <c r="P47" s="1"/>
      <c r="Q47" s="1"/>
      <c r="R47" s="1"/>
      <c r="S47" s="1"/>
      <c r="T47" s="1"/>
      <c r="U47" s="1"/>
      <c r="V47" s="1"/>
      <c r="W47" s="1"/>
      <c r="X47" s="1"/>
      <c r="Y47" s="1"/>
      <c r="Z47" s="1"/>
    </row>
    <row r="48" spans="1:26" ht="15.75" customHeight="1">
      <c r="A48" s="1"/>
      <c r="B48" s="15" t="s">
        <v>39</v>
      </c>
      <c r="C48" s="15"/>
      <c r="D48" s="408" t="str">
        <f>IF($D$46="PO1-Konkurenceschopná ekonomika založená na znalostech","Vyberte příslušný cíl z oblasti PO1:","")</f>
        <v/>
      </c>
      <c r="E48" s="404"/>
      <c r="F48" s="405"/>
      <c r="G48" s="51"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5"/>
      <c r="C49" s="15"/>
      <c r="D49" s="403" t="str">
        <f>IF($D$46="PO2-Udržitelnost energetiky a materiálových zdrojů","Vyberte příslušný cíl z oblasti PO2:","")</f>
        <v/>
      </c>
      <c r="E49" s="404"/>
      <c r="F49" s="405"/>
      <c r="G49" s="52"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5"/>
      <c r="C50" s="15"/>
      <c r="D50" s="409" t="str">
        <f>IF($D$46="PO3-Prostředí pro kvalitní život","Vyberte příslušný cíl z oblasti PO3:","")</f>
        <v>Vyberte příslušný cíl z oblasti PO3:</v>
      </c>
      <c r="E50" s="406"/>
      <c r="F50" s="400"/>
      <c r="G50" s="52" t="str">
        <f>IF($D$46="PO3-Prostředí pro kvalitní život","  Nevyplněno","")</f>
        <v xml:space="preserve">  Nevyplněno</v>
      </c>
      <c r="H50" s="1"/>
      <c r="I50" s="1"/>
      <c r="J50" s="1"/>
      <c r="K50" s="1"/>
      <c r="L50" s="1"/>
      <c r="M50" s="1"/>
      <c r="N50" s="1"/>
      <c r="O50" s="1"/>
      <c r="P50" s="1"/>
      <c r="Q50" s="1"/>
      <c r="R50" s="1"/>
      <c r="S50" s="1"/>
      <c r="T50" s="1"/>
      <c r="U50" s="1"/>
      <c r="V50" s="1"/>
      <c r="W50" s="1"/>
      <c r="X50" s="1"/>
      <c r="Y50" s="1"/>
      <c r="Z50" s="1"/>
    </row>
    <row r="51" spans="1:26" ht="15.75" customHeight="1">
      <c r="A51" s="1"/>
      <c r="B51" s="15"/>
      <c r="C51" s="15"/>
      <c r="D51" s="403" t="str">
        <f>IF($D$46="PO4-Sociální a kulturní výzvy","Vyberte příslušný cíl z oblasti PO4","")</f>
        <v/>
      </c>
      <c r="E51" s="404"/>
      <c r="F51" s="405"/>
      <c r="G51" s="52"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5"/>
      <c r="C52" s="15"/>
      <c r="D52" s="403" t="str">
        <f>IF($D$46="PO5-Zdravá populace","Vyberte příslušný cíl z oblasti PO5","")</f>
        <v/>
      </c>
      <c r="E52" s="404"/>
      <c r="F52" s="405"/>
      <c r="G52" s="52"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5"/>
      <c r="C53" s="15"/>
      <c r="D53" s="403"/>
      <c r="E53" s="404"/>
      <c r="F53" s="405"/>
      <c r="G53" s="52"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5"/>
      <c r="C54" s="15"/>
      <c r="D54" s="39"/>
      <c r="E54" s="39"/>
      <c r="F54" s="15"/>
      <c r="G54" s="39"/>
      <c r="H54" s="1"/>
      <c r="I54" s="1"/>
      <c r="J54" s="1"/>
      <c r="K54" s="1"/>
      <c r="L54" s="1"/>
      <c r="M54" s="1"/>
      <c r="N54" s="1"/>
      <c r="O54" s="1"/>
      <c r="P54" s="1"/>
      <c r="Q54" s="1"/>
      <c r="R54" s="1"/>
      <c r="S54" s="1"/>
      <c r="T54" s="1"/>
      <c r="U54" s="1"/>
      <c r="V54" s="1"/>
      <c r="W54" s="1"/>
      <c r="X54" s="1"/>
      <c r="Y54" s="1"/>
      <c r="Z54" s="1"/>
    </row>
    <row r="55" spans="1:26" ht="81" customHeight="1">
      <c r="A55" s="1"/>
      <c r="B55" s="15" t="s">
        <v>40</v>
      </c>
      <c r="C55" s="15"/>
      <c r="D55" s="401"/>
      <c r="E55" s="406"/>
      <c r="F55" s="400"/>
      <c r="G55" s="38" t="str">
        <f>"    Zapsáno znaků: "&amp;LEN(D55)&amp;" z max. 500"</f>
        <v xml:space="preserve">    Zapsáno znaků: 0 z max. 500</v>
      </c>
    </row>
    <row r="56" spans="1:26" ht="9" customHeight="1">
      <c r="A56" s="1"/>
      <c r="B56" s="9"/>
      <c r="C56" s="9"/>
      <c r="D56" s="9"/>
      <c r="E56" s="9"/>
      <c r="F56" s="9"/>
      <c r="G56" s="53"/>
    </row>
    <row r="57" spans="1:26" ht="10.5" hidden="1" customHeight="1">
      <c r="A57" s="1"/>
      <c r="B57" s="9"/>
      <c r="C57" s="9"/>
      <c r="D57" s="9"/>
      <c r="E57" s="9"/>
      <c r="F57" s="9"/>
      <c r="G57" s="53"/>
      <c r="H57" s="1"/>
      <c r="I57" s="1"/>
      <c r="J57" s="1"/>
      <c r="K57" s="1"/>
      <c r="L57" s="1"/>
      <c r="M57" s="1"/>
      <c r="N57" s="1"/>
      <c r="O57" s="1"/>
      <c r="P57" s="1"/>
      <c r="Q57" s="1"/>
      <c r="R57" s="1"/>
      <c r="S57" s="1"/>
      <c r="T57" s="1"/>
      <c r="U57" s="1"/>
      <c r="V57" s="1"/>
      <c r="W57" s="1"/>
      <c r="X57" s="1"/>
      <c r="Y57" s="1"/>
      <c r="Z57" s="1"/>
    </row>
    <row r="58" spans="1:26" ht="9" hidden="1" customHeight="1">
      <c r="A58" s="1"/>
      <c r="B58" s="9"/>
      <c r="C58" s="9"/>
      <c r="D58" s="9"/>
      <c r="E58" s="9"/>
      <c r="F58" s="9"/>
      <c r="G58" s="53"/>
      <c r="H58" s="1"/>
      <c r="I58" s="1"/>
      <c r="J58" s="1"/>
      <c r="K58" s="1"/>
      <c r="L58" s="1"/>
      <c r="M58" s="1"/>
      <c r="N58" s="1"/>
      <c r="O58" s="1"/>
      <c r="P58" s="1"/>
      <c r="Q58" s="1"/>
      <c r="R58" s="1"/>
      <c r="S58" s="1"/>
      <c r="T58" s="1"/>
      <c r="U58" s="1"/>
      <c r="V58" s="1"/>
      <c r="W58" s="1"/>
      <c r="X58" s="1"/>
      <c r="Y58" s="1"/>
      <c r="Z58" s="1"/>
    </row>
    <row r="59" spans="1:26" ht="9" hidden="1" customHeight="1">
      <c r="A59" s="1"/>
      <c r="B59" s="9"/>
      <c r="C59" s="9"/>
      <c r="D59" s="9"/>
      <c r="E59" s="9"/>
      <c r="F59" s="9"/>
      <c r="G59" s="53"/>
      <c r="H59" s="1"/>
      <c r="I59" s="1"/>
      <c r="J59" s="1"/>
      <c r="K59" s="1"/>
      <c r="L59" s="1"/>
      <c r="M59" s="1"/>
      <c r="N59" s="1"/>
      <c r="O59" s="1"/>
      <c r="P59" s="1"/>
      <c r="Q59" s="1"/>
      <c r="R59" s="1"/>
      <c r="S59" s="1"/>
      <c r="T59" s="1"/>
      <c r="U59" s="1"/>
      <c r="V59" s="1"/>
      <c r="W59" s="1"/>
      <c r="X59" s="1"/>
      <c r="Y59" s="1"/>
      <c r="Z59" s="1"/>
    </row>
    <row r="60" spans="1:26" ht="9" hidden="1" customHeight="1">
      <c r="A60" s="1"/>
      <c r="B60" s="9"/>
      <c r="C60" s="9"/>
      <c r="D60" s="9"/>
      <c r="E60" s="9"/>
      <c r="F60" s="9"/>
      <c r="G60" s="53"/>
      <c r="H60" s="1"/>
      <c r="I60" s="1"/>
      <c r="J60" s="1"/>
      <c r="K60" s="1"/>
      <c r="L60" s="1"/>
      <c r="M60" s="1"/>
      <c r="N60" s="1"/>
      <c r="O60" s="1"/>
      <c r="P60" s="1"/>
      <c r="Q60" s="1"/>
      <c r="R60" s="1"/>
      <c r="S60" s="1"/>
      <c r="T60" s="1"/>
      <c r="U60" s="1"/>
      <c r="V60" s="1"/>
      <c r="W60" s="1"/>
      <c r="X60" s="1"/>
      <c r="Y60" s="1"/>
      <c r="Z60" s="1"/>
    </row>
    <row r="61" spans="1:26" ht="9" hidden="1" customHeight="1">
      <c r="A61" s="1"/>
      <c r="B61" s="9"/>
      <c r="C61" s="9"/>
      <c r="D61" s="9"/>
      <c r="E61" s="9"/>
      <c r="F61" s="9"/>
      <c r="G61" s="53"/>
      <c r="H61" s="1"/>
      <c r="I61" s="1"/>
      <c r="J61" s="1"/>
      <c r="K61" s="1"/>
      <c r="L61" s="1"/>
      <c r="M61" s="1"/>
      <c r="N61" s="1"/>
      <c r="O61" s="1"/>
      <c r="P61" s="1"/>
      <c r="Q61" s="1"/>
      <c r="R61" s="1"/>
      <c r="S61" s="1"/>
      <c r="T61" s="1"/>
      <c r="U61" s="1"/>
      <c r="V61" s="1"/>
      <c r="W61" s="1"/>
      <c r="X61" s="1"/>
      <c r="Y61" s="1"/>
      <c r="Z61" s="1"/>
    </row>
    <row r="62" spans="1:26" ht="9" hidden="1" customHeight="1">
      <c r="A62" s="1"/>
      <c r="B62" s="9"/>
      <c r="C62" s="9"/>
      <c r="D62" s="9"/>
      <c r="E62" s="9"/>
      <c r="F62" s="9"/>
      <c r="G62" s="53"/>
      <c r="H62" s="1"/>
      <c r="I62" s="1"/>
      <c r="J62" s="1"/>
      <c r="K62" s="1"/>
      <c r="L62" s="1"/>
      <c r="M62" s="1"/>
      <c r="N62" s="1"/>
      <c r="O62" s="1"/>
      <c r="P62" s="1"/>
      <c r="Q62" s="1"/>
      <c r="R62" s="1"/>
      <c r="S62" s="1"/>
      <c r="T62" s="1"/>
      <c r="U62" s="1"/>
      <c r="V62" s="1"/>
      <c r="W62" s="1"/>
      <c r="X62" s="1"/>
      <c r="Y62" s="1"/>
      <c r="Z62" s="1"/>
    </row>
    <row r="63" spans="1:26" ht="9" hidden="1" customHeight="1">
      <c r="A63" s="1"/>
      <c r="B63" s="9"/>
      <c r="C63" s="9"/>
      <c r="D63" s="9"/>
      <c r="E63" s="9"/>
      <c r="F63" s="9"/>
      <c r="G63" s="53"/>
      <c r="H63" s="1"/>
      <c r="I63" s="1"/>
      <c r="J63" s="1"/>
      <c r="K63" s="1"/>
      <c r="L63" s="1"/>
      <c r="M63" s="1"/>
      <c r="N63" s="1"/>
      <c r="O63" s="1"/>
      <c r="P63" s="1"/>
      <c r="Q63" s="1"/>
      <c r="R63" s="1"/>
      <c r="S63" s="1"/>
      <c r="T63" s="1"/>
      <c r="U63" s="1"/>
      <c r="V63" s="1"/>
      <c r="W63" s="1"/>
      <c r="X63" s="1"/>
      <c r="Y63" s="1"/>
      <c r="Z63" s="1"/>
    </row>
    <row r="64" spans="1:26" ht="9" hidden="1" customHeight="1">
      <c r="A64" s="1"/>
      <c r="B64" s="9"/>
      <c r="C64" s="9"/>
      <c r="D64" s="9"/>
      <c r="E64" s="9"/>
      <c r="F64" s="9"/>
      <c r="G64" s="53"/>
      <c r="H64" s="1"/>
      <c r="I64" s="1"/>
      <c r="J64" s="1"/>
      <c r="K64" s="1"/>
      <c r="L64" s="1"/>
      <c r="M64" s="1"/>
      <c r="N64" s="1"/>
      <c r="O64" s="1"/>
      <c r="P64" s="1"/>
      <c r="Q64" s="1"/>
      <c r="R64" s="1"/>
      <c r="S64" s="1"/>
      <c r="T64" s="1"/>
      <c r="U64" s="1"/>
      <c r="V64" s="1"/>
      <c r="W64" s="1"/>
      <c r="X64" s="1"/>
      <c r="Y64" s="1"/>
      <c r="Z64" s="1"/>
    </row>
    <row r="65" spans="1:26" ht="9" hidden="1" customHeight="1">
      <c r="A65" s="1"/>
      <c r="B65" s="9"/>
      <c r="C65" s="9"/>
      <c r="D65" s="9"/>
      <c r="E65" s="9"/>
      <c r="F65" s="9"/>
      <c r="G65" s="53"/>
      <c r="H65" s="1"/>
      <c r="I65" s="1"/>
      <c r="J65" s="1"/>
      <c r="K65" s="1"/>
      <c r="L65" s="1"/>
      <c r="M65" s="1"/>
      <c r="N65" s="1"/>
      <c r="O65" s="1"/>
      <c r="P65" s="1"/>
      <c r="Q65" s="1"/>
      <c r="R65" s="1"/>
      <c r="S65" s="1"/>
      <c r="T65" s="1"/>
      <c r="U65" s="1"/>
      <c r="V65" s="1"/>
      <c r="W65" s="1"/>
      <c r="X65" s="1"/>
      <c r="Y65" s="1"/>
      <c r="Z65" s="1"/>
    </row>
    <row r="66" spans="1:26" ht="9" hidden="1" customHeight="1">
      <c r="A66" s="1"/>
      <c r="B66" s="9"/>
      <c r="C66" s="9"/>
      <c r="D66" s="9"/>
      <c r="E66" s="9"/>
      <c r="F66" s="9"/>
      <c r="G66" s="53"/>
      <c r="H66" s="1"/>
      <c r="I66" s="1"/>
      <c r="J66" s="1"/>
      <c r="K66" s="1"/>
      <c r="L66" s="1"/>
      <c r="M66" s="1"/>
      <c r="N66" s="1"/>
      <c r="O66" s="1"/>
      <c r="P66" s="1"/>
      <c r="Q66" s="1"/>
      <c r="R66" s="1"/>
      <c r="S66" s="1"/>
      <c r="T66" s="1"/>
      <c r="U66" s="1"/>
      <c r="V66" s="1"/>
      <c r="W66" s="1"/>
      <c r="X66" s="1"/>
      <c r="Y66" s="1"/>
      <c r="Z66" s="1"/>
    </row>
    <row r="67" spans="1:26" ht="9" hidden="1" customHeight="1">
      <c r="A67" s="1"/>
      <c r="B67" s="9"/>
      <c r="C67" s="9"/>
      <c r="D67" s="9"/>
      <c r="E67" s="9"/>
      <c r="F67" s="9"/>
      <c r="G67" s="53"/>
      <c r="H67" s="1"/>
      <c r="I67" s="1"/>
      <c r="J67" s="1"/>
      <c r="K67" s="1"/>
      <c r="L67" s="1"/>
      <c r="M67" s="1"/>
      <c r="N67" s="1"/>
      <c r="O67" s="1"/>
      <c r="P67" s="1"/>
      <c r="Q67" s="1"/>
      <c r="R67" s="1"/>
      <c r="S67" s="1"/>
      <c r="T67" s="1"/>
      <c r="U67" s="1"/>
      <c r="V67" s="1"/>
      <c r="W67" s="1"/>
      <c r="X67" s="1"/>
      <c r="Y67" s="1"/>
      <c r="Z67" s="1"/>
    </row>
    <row r="68" spans="1:26" ht="9" hidden="1" customHeight="1">
      <c r="A68" s="1"/>
      <c r="B68" s="9"/>
      <c r="C68" s="9"/>
      <c r="D68" s="9"/>
      <c r="E68" s="9"/>
      <c r="F68" s="9"/>
      <c r="G68" s="53"/>
      <c r="H68" s="1"/>
      <c r="I68" s="1"/>
      <c r="J68" s="1"/>
      <c r="K68" s="1"/>
      <c r="L68" s="1"/>
      <c r="M68" s="1"/>
      <c r="N68" s="1"/>
      <c r="O68" s="1"/>
      <c r="P68" s="1"/>
      <c r="Q68" s="1"/>
      <c r="R68" s="1"/>
      <c r="S68" s="1"/>
      <c r="T68" s="1"/>
      <c r="U68" s="1"/>
      <c r="V68" s="1"/>
      <c r="W68" s="1"/>
      <c r="X68" s="1"/>
      <c r="Y68" s="1"/>
      <c r="Z68" s="1"/>
    </row>
    <row r="69" spans="1:26" ht="9" hidden="1" customHeight="1">
      <c r="A69" s="1"/>
      <c r="B69" s="9"/>
      <c r="C69" s="9"/>
      <c r="D69" s="9"/>
      <c r="E69" s="9"/>
      <c r="F69" s="9"/>
      <c r="G69" s="53"/>
      <c r="H69" s="1"/>
      <c r="I69" s="1"/>
      <c r="J69" s="1"/>
      <c r="K69" s="1"/>
      <c r="L69" s="1"/>
      <c r="M69" s="1"/>
      <c r="N69" s="1"/>
      <c r="O69" s="1"/>
      <c r="P69" s="1"/>
      <c r="Q69" s="1"/>
      <c r="R69" s="1"/>
      <c r="S69" s="1"/>
      <c r="T69" s="1"/>
      <c r="U69" s="1"/>
      <c r="V69" s="1"/>
      <c r="W69" s="1"/>
      <c r="X69" s="1"/>
      <c r="Y69" s="1"/>
      <c r="Z69" s="1"/>
    </row>
    <row r="70" spans="1:26" ht="9" hidden="1" customHeight="1">
      <c r="A70" s="1"/>
      <c r="B70" s="9"/>
      <c r="C70" s="9"/>
      <c r="D70" s="9"/>
      <c r="E70" s="9"/>
      <c r="F70" s="9"/>
      <c r="G70" s="53"/>
      <c r="H70" s="1"/>
      <c r="I70" s="1"/>
      <c r="J70" s="1"/>
      <c r="K70" s="1"/>
      <c r="L70" s="1"/>
      <c r="M70" s="1"/>
      <c r="N70" s="1"/>
      <c r="O70" s="1"/>
      <c r="P70" s="1"/>
      <c r="Q70" s="1"/>
      <c r="R70" s="1"/>
      <c r="S70" s="1"/>
      <c r="T70" s="1"/>
      <c r="U70" s="1"/>
      <c r="V70" s="1"/>
      <c r="W70" s="1"/>
      <c r="X70" s="1"/>
      <c r="Y70" s="1"/>
      <c r="Z70" s="1"/>
    </row>
    <row r="71" spans="1:26" ht="9" hidden="1" customHeight="1">
      <c r="A71" s="1"/>
      <c r="B71" s="9"/>
      <c r="C71" s="9"/>
      <c r="D71" s="9"/>
      <c r="E71" s="9"/>
      <c r="F71" s="9"/>
      <c r="G71" s="53"/>
      <c r="H71" s="1"/>
      <c r="I71" s="1"/>
      <c r="J71" s="1"/>
      <c r="K71" s="1"/>
      <c r="L71" s="1"/>
      <c r="M71" s="1"/>
      <c r="N71" s="1"/>
      <c r="O71" s="1"/>
      <c r="P71" s="1"/>
      <c r="Q71" s="1"/>
      <c r="R71" s="1"/>
      <c r="S71" s="1"/>
      <c r="T71" s="1"/>
      <c r="U71" s="1"/>
      <c r="V71" s="1"/>
      <c r="W71" s="1"/>
      <c r="X71" s="1"/>
      <c r="Y71" s="1"/>
      <c r="Z71" s="1"/>
    </row>
    <row r="72" spans="1:26" ht="9" hidden="1" customHeight="1">
      <c r="A72" s="1"/>
      <c r="B72" s="9"/>
      <c r="C72" s="9"/>
      <c r="D72" s="9"/>
      <c r="E72" s="9"/>
      <c r="F72" s="9"/>
      <c r="G72" s="53"/>
      <c r="H72" s="1"/>
      <c r="I72" s="1"/>
      <c r="J72" s="1"/>
      <c r="K72" s="1"/>
      <c r="L72" s="1"/>
      <c r="M72" s="1"/>
      <c r="N72" s="1"/>
      <c r="O72" s="1"/>
      <c r="P72" s="1"/>
      <c r="Q72" s="1"/>
      <c r="R72" s="1"/>
      <c r="S72" s="1"/>
      <c r="T72" s="1"/>
      <c r="U72" s="1"/>
      <c r="V72" s="1"/>
      <c r="W72" s="1"/>
      <c r="X72" s="1"/>
      <c r="Y72" s="1"/>
      <c r="Z72" s="1"/>
    </row>
    <row r="73" spans="1:26" ht="15.75" customHeight="1">
      <c r="A73" s="1"/>
      <c r="B73" s="28"/>
      <c r="C73" s="28"/>
      <c r="D73" s="28"/>
      <c r="E73" s="28"/>
      <c r="F73" s="28"/>
      <c r="G73" s="54"/>
      <c r="H73" s="1"/>
      <c r="I73" s="1"/>
      <c r="J73" s="1"/>
      <c r="K73" s="1"/>
      <c r="L73" s="1"/>
      <c r="M73" s="1"/>
      <c r="N73" s="1"/>
      <c r="O73" s="1"/>
      <c r="P73" s="1"/>
      <c r="Q73" s="1"/>
      <c r="R73" s="1"/>
      <c r="S73" s="1"/>
      <c r="T73" s="1"/>
      <c r="U73" s="1"/>
      <c r="V73" s="1"/>
      <c r="W73" s="1"/>
      <c r="X73" s="1"/>
      <c r="Y73" s="1"/>
      <c r="Z73" s="1"/>
    </row>
    <row r="74" spans="1:26" ht="15.75" customHeight="1">
      <c r="A74" s="1"/>
      <c r="B74" s="42" t="s">
        <v>41</v>
      </c>
      <c r="C74" s="46"/>
      <c r="D74" s="11"/>
      <c r="E74" s="11"/>
      <c r="F74" s="11"/>
      <c r="G74" s="54"/>
    </row>
    <row r="75" spans="1:26" ht="15" customHeight="1">
      <c r="A75" s="1"/>
      <c r="B75" s="55" t="s">
        <v>42</v>
      </c>
      <c r="C75" s="48"/>
      <c r="D75" s="29"/>
      <c r="E75" s="29"/>
      <c r="F75" s="29"/>
      <c r="G75" s="53"/>
      <c r="H75" s="1"/>
      <c r="I75" s="1"/>
      <c r="J75" s="1"/>
      <c r="K75" s="1"/>
      <c r="L75" s="1"/>
      <c r="M75" s="1"/>
      <c r="N75" s="1"/>
      <c r="O75" s="1"/>
      <c r="P75" s="1"/>
      <c r="Q75" s="1"/>
      <c r="R75" s="1"/>
      <c r="S75" s="1"/>
      <c r="T75" s="1"/>
      <c r="U75" s="1"/>
      <c r="V75" s="1"/>
      <c r="W75" s="1"/>
      <c r="X75" s="1"/>
      <c r="Y75" s="1"/>
      <c r="Z75" s="1"/>
    </row>
    <row r="76" spans="1:26" ht="15.75" customHeight="1">
      <c r="A76" s="1"/>
      <c r="B76" s="56" t="s">
        <v>43</v>
      </c>
      <c r="C76" s="15"/>
      <c r="D76" s="402" t="s">
        <v>27</v>
      </c>
      <c r="E76" s="400"/>
      <c r="F76" s="57"/>
      <c r="G76" s="58" t="str">
        <f>IF($D$76="Vyberte možnost:","  Nevyplněno","")</f>
        <v xml:space="preserve">  Nevyplněno</v>
      </c>
    </row>
    <row r="77" spans="1:26" ht="15.75" customHeight="1">
      <c r="A77" s="1"/>
      <c r="B77" s="55"/>
      <c r="C77" s="29"/>
      <c r="D77" s="57"/>
      <c r="E77" s="57"/>
      <c r="F77" s="57"/>
      <c r="G77" s="53"/>
    </row>
    <row r="78" spans="1:26" ht="15.75" customHeight="1">
      <c r="A78" s="1"/>
      <c r="B78" s="56" t="s">
        <v>44</v>
      </c>
      <c r="C78" s="15"/>
      <c r="D78" s="402" t="s">
        <v>27</v>
      </c>
      <c r="E78" s="400"/>
      <c r="F78" s="57"/>
      <c r="G78" s="53"/>
    </row>
    <row r="79" spans="1:26" ht="15.75" customHeight="1">
      <c r="A79" s="1"/>
      <c r="B79" s="57"/>
      <c r="C79" s="29"/>
      <c r="D79" s="57"/>
      <c r="E79" s="57"/>
      <c r="F79" s="57"/>
      <c r="G79" s="53"/>
    </row>
    <row r="80" spans="1:26" ht="15.75" customHeight="1">
      <c r="A80" s="1"/>
      <c r="B80" s="56" t="s">
        <v>45</v>
      </c>
      <c r="C80" s="15"/>
      <c r="D80" s="402" t="s">
        <v>27</v>
      </c>
      <c r="E80" s="400"/>
      <c r="F80" s="57"/>
      <c r="G80" s="53"/>
    </row>
    <row r="81" spans="1:26" ht="15.75" customHeight="1">
      <c r="A81" s="1"/>
      <c r="B81" s="55" t="s">
        <v>46</v>
      </c>
      <c r="C81" s="29"/>
      <c r="D81" s="57"/>
      <c r="E81" s="57"/>
      <c r="F81" s="57"/>
      <c r="G81" s="53"/>
    </row>
    <row r="82" spans="1:26" ht="15.75" customHeight="1">
      <c r="A82" s="1"/>
      <c r="B82" s="56" t="s">
        <v>47</v>
      </c>
      <c r="C82" s="15"/>
      <c r="D82" s="402" t="s">
        <v>27</v>
      </c>
      <c r="E82" s="400"/>
      <c r="F82" s="57"/>
      <c r="G82" s="58" t="str">
        <f>IF($D$82="Vyberte možnost:","  Nevyplněno","")</f>
        <v xml:space="preserve">  Nevyplněno</v>
      </c>
    </row>
    <row r="83" spans="1:26" ht="15.75" customHeight="1">
      <c r="A83" s="1"/>
      <c r="B83" s="55" t="s">
        <v>48</v>
      </c>
      <c r="C83" s="15"/>
      <c r="D83" s="57"/>
      <c r="E83" s="57"/>
      <c r="F83" s="57"/>
      <c r="G83" s="53"/>
    </row>
    <row r="84" spans="1:26" ht="15.75" customHeight="1">
      <c r="A84" s="1"/>
      <c r="B84" s="56" t="s">
        <v>49</v>
      </c>
      <c r="C84" s="15"/>
      <c r="D84" s="402" t="s">
        <v>27</v>
      </c>
      <c r="E84" s="400"/>
      <c r="F84" s="57"/>
      <c r="G84" s="53"/>
    </row>
    <row r="85" spans="1:26" ht="15.75" customHeight="1">
      <c r="A85" s="1"/>
      <c r="B85" s="55"/>
      <c r="C85" s="15"/>
      <c r="D85" s="57"/>
      <c r="E85" s="57"/>
      <c r="F85" s="57"/>
      <c r="G85" s="53"/>
    </row>
    <row r="86" spans="1:26" ht="15.75" customHeight="1">
      <c r="A86" s="1"/>
      <c r="B86" s="56" t="s">
        <v>50</v>
      </c>
      <c r="C86" s="15"/>
      <c r="D86" s="402" t="s">
        <v>27</v>
      </c>
      <c r="E86" s="400"/>
      <c r="F86" s="57"/>
      <c r="G86" s="53"/>
    </row>
    <row r="87" spans="1:26" ht="9" customHeight="1">
      <c r="A87" s="1"/>
      <c r="B87" s="9"/>
      <c r="C87" s="9"/>
      <c r="D87" s="9"/>
      <c r="E87" s="9"/>
      <c r="F87" s="9"/>
      <c r="G87" s="53"/>
    </row>
    <row r="88" spans="1:26" ht="15" customHeight="1">
      <c r="A88" s="1"/>
      <c r="B88" s="1"/>
      <c r="C88" s="1"/>
      <c r="D88" s="1"/>
      <c r="E88" s="1"/>
      <c r="F88" s="1"/>
      <c r="G88" s="59"/>
      <c r="H88" s="1"/>
      <c r="I88" s="1"/>
      <c r="J88" s="1"/>
      <c r="K88" s="1"/>
      <c r="L88" s="1"/>
      <c r="M88" s="1"/>
      <c r="N88" s="1"/>
      <c r="O88" s="1"/>
      <c r="P88" s="1"/>
      <c r="Q88" s="1"/>
      <c r="R88" s="1"/>
      <c r="S88" s="1"/>
      <c r="T88" s="1"/>
      <c r="U88" s="1"/>
      <c r="V88" s="1"/>
      <c r="W88" s="1"/>
      <c r="X88" s="1"/>
      <c r="Y88" s="1"/>
      <c r="Z88" s="1"/>
    </row>
    <row r="89" spans="1:26" ht="15.75" customHeight="1">
      <c r="A89" s="1"/>
      <c r="B89" s="42" t="s">
        <v>51</v>
      </c>
      <c r="C89" s="60"/>
      <c r="D89" s="30"/>
      <c r="E89" s="30"/>
      <c r="F89" s="30"/>
      <c r="G89" s="61"/>
      <c r="H89" s="1"/>
      <c r="I89" s="1"/>
      <c r="J89" s="1"/>
      <c r="K89" s="1"/>
      <c r="L89" s="1"/>
      <c r="M89" s="1"/>
      <c r="N89" s="1"/>
      <c r="O89" s="1"/>
      <c r="P89" s="1"/>
      <c r="Q89" s="1"/>
      <c r="R89" s="1"/>
      <c r="S89" s="1"/>
      <c r="T89" s="1"/>
      <c r="U89" s="1"/>
      <c r="V89" s="1"/>
      <c r="W89" s="1"/>
      <c r="X89" s="1"/>
      <c r="Y89" s="1"/>
      <c r="Z89" s="1"/>
    </row>
    <row r="90" spans="1:26" ht="16.5" customHeight="1">
      <c r="A90" s="1"/>
      <c r="B90" s="55" t="s">
        <v>52</v>
      </c>
      <c r="C90" s="62"/>
      <c r="D90" s="63"/>
      <c r="E90" s="63"/>
      <c r="F90" s="63"/>
      <c r="G90" s="39"/>
      <c r="H90" s="1"/>
      <c r="I90" s="1"/>
      <c r="J90" s="1"/>
      <c r="K90" s="1"/>
      <c r="L90" s="1"/>
      <c r="M90" s="1"/>
      <c r="N90" s="1"/>
      <c r="O90" s="1"/>
      <c r="P90" s="1"/>
      <c r="Q90" s="1"/>
      <c r="R90" s="1"/>
      <c r="S90" s="1"/>
      <c r="T90" s="1"/>
      <c r="U90" s="1"/>
      <c r="V90" s="1"/>
      <c r="W90" s="1"/>
      <c r="X90" s="1"/>
      <c r="Y90" s="1"/>
      <c r="Z90" s="1"/>
    </row>
    <row r="91" spans="1:26" ht="15.75" customHeight="1">
      <c r="A91" s="1"/>
      <c r="B91" s="40" t="s">
        <v>53</v>
      </c>
      <c r="C91" s="40"/>
      <c r="D91" s="382" t="s">
        <v>27</v>
      </c>
      <c r="E91" s="383"/>
      <c r="F91" s="63"/>
      <c r="G91" s="38"/>
      <c r="H91" s="1"/>
      <c r="I91" s="1"/>
      <c r="J91" s="1"/>
      <c r="K91" s="1"/>
      <c r="L91" s="1"/>
      <c r="M91" s="1"/>
      <c r="N91" s="1"/>
      <c r="O91" s="1"/>
      <c r="P91" s="1"/>
      <c r="Q91" s="1"/>
      <c r="R91" s="1"/>
      <c r="S91" s="1"/>
      <c r="T91" s="1"/>
      <c r="U91" s="1"/>
      <c r="V91" s="1"/>
      <c r="W91" s="1"/>
      <c r="X91" s="1"/>
      <c r="Y91" s="1"/>
      <c r="Z91" s="1"/>
    </row>
    <row r="92" spans="1:26" ht="6.75" customHeight="1">
      <c r="A92" s="1"/>
      <c r="B92" s="63"/>
      <c r="C92" s="63"/>
      <c r="D92" s="10"/>
      <c r="E92" s="10"/>
      <c r="F92" s="10"/>
      <c r="G92" s="38"/>
      <c r="H92" s="1"/>
      <c r="I92" s="1"/>
      <c r="J92" s="1"/>
      <c r="K92" s="1"/>
      <c r="L92" s="1"/>
      <c r="M92" s="1"/>
      <c r="N92" s="1"/>
      <c r="O92" s="1"/>
      <c r="P92" s="1"/>
      <c r="Q92" s="1"/>
      <c r="R92" s="1"/>
      <c r="S92" s="1"/>
      <c r="T92" s="1"/>
      <c r="U92" s="1"/>
      <c r="V92" s="1"/>
      <c r="W92" s="1"/>
      <c r="X92" s="1"/>
      <c r="Y92" s="1"/>
      <c r="Z92" s="1"/>
    </row>
    <row r="93" spans="1:26" ht="15.75" customHeight="1">
      <c r="A93" s="1"/>
      <c r="B93" s="384" t="s">
        <v>54</v>
      </c>
      <c r="C93" s="10"/>
      <c r="D93" s="387"/>
      <c r="E93" s="388"/>
      <c r="F93" s="63"/>
      <c r="G93" s="393" t="str">
        <f>"Zapsáno znaků: "&amp;LEN(D93)&amp;" z max. 500"</f>
        <v>Zapsáno znaků: 0 z max. 500</v>
      </c>
      <c r="H93" s="1"/>
      <c r="I93" s="1"/>
      <c r="J93" s="1"/>
      <c r="K93" s="1"/>
      <c r="L93" s="1"/>
      <c r="M93" s="1"/>
      <c r="N93" s="1"/>
      <c r="O93" s="1"/>
      <c r="P93" s="1"/>
      <c r="Q93" s="1"/>
      <c r="R93" s="1"/>
      <c r="S93" s="1"/>
      <c r="T93" s="1"/>
      <c r="U93" s="1"/>
      <c r="V93" s="1"/>
      <c r="W93" s="1"/>
      <c r="X93" s="1"/>
      <c r="Y93" s="1"/>
      <c r="Z93" s="1"/>
    </row>
    <row r="94" spans="1:26" ht="15.75" customHeight="1">
      <c r="A94" s="1"/>
      <c r="B94" s="385"/>
      <c r="C94" s="10"/>
      <c r="D94" s="389"/>
      <c r="E94" s="390"/>
      <c r="F94" s="63"/>
      <c r="G94" s="385"/>
      <c r="H94" s="1"/>
      <c r="I94" s="1"/>
      <c r="J94" s="1"/>
      <c r="K94" s="1"/>
      <c r="L94" s="1"/>
      <c r="M94" s="1"/>
      <c r="N94" s="1"/>
      <c r="O94" s="1"/>
      <c r="P94" s="1"/>
      <c r="Q94" s="1"/>
      <c r="R94" s="1"/>
      <c r="S94" s="1"/>
      <c r="T94" s="1"/>
      <c r="U94" s="1"/>
      <c r="V94" s="1"/>
      <c r="W94" s="1"/>
      <c r="X94" s="1"/>
      <c r="Y94" s="1"/>
      <c r="Z94" s="1"/>
    </row>
    <row r="95" spans="1:26" ht="42" customHeight="1">
      <c r="A95" s="1"/>
      <c r="B95" s="386"/>
      <c r="C95" s="10"/>
      <c r="D95" s="391"/>
      <c r="E95" s="392"/>
      <c r="F95" s="63"/>
      <c r="G95" s="386"/>
      <c r="H95" s="1"/>
      <c r="I95" s="1"/>
      <c r="J95" s="1"/>
      <c r="K95" s="1"/>
      <c r="L95" s="1"/>
      <c r="M95" s="1"/>
      <c r="N95" s="1"/>
      <c r="O95" s="1"/>
      <c r="P95" s="1"/>
      <c r="Q95" s="1"/>
      <c r="R95" s="1"/>
      <c r="S95" s="1"/>
      <c r="T95" s="1"/>
      <c r="U95" s="1"/>
      <c r="V95" s="1"/>
      <c r="W95" s="1"/>
      <c r="X95" s="1"/>
      <c r="Y95" s="1"/>
      <c r="Z95" s="1"/>
    </row>
    <row r="96" spans="1:26" ht="9" customHeight="1">
      <c r="A96" s="1"/>
      <c r="B96" s="55"/>
      <c r="C96" s="9"/>
      <c r="D96" s="9"/>
      <c r="E96" s="9"/>
      <c r="F96" s="9"/>
      <c r="G96" s="64"/>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c r="A98" s="1"/>
      <c r="B98" s="42" t="s">
        <v>55</v>
      </c>
      <c r="C98" s="1"/>
      <c r="D98" s="1"/>
      <c r="E98" s="65"/>
      <c r="F98" s="65"/>
      <c r="G98" s="1"/>
    </row>
    <row r="99" spans="1:26" ht="15" customHeight="1">
      <c r="A99" s="1"/>
      <c r="B99" s="66" t="s">
        <v>56</v>
      </c>
      <c r="C99" s="9"/>
      <c r="D99" s="9"/>
      <c r="E99" s="9"/>
      <c r="F99" s="9"/>
      <c r="G99" s="9"/>
      <c r="H99" s="1"/>
      <c r="I99" s="1"/>
      <c r="J99" s="1"/>
      <c r="K99" s="1"/>
      <c r="L99" s="1"/>
      <c r="M99" s="1"/>
      <c r="N99" s="1"/>
      <c r="O99" s="1"/>
      <c r="P99" s="1"/>
      <c r="Q99" s="1"/>
      <c r="R99" s="1"/>
      <c r="S99" s="1"/>
      <c r="T99" s="1"/>
      <c r="U99" s="1"/>
      <c r="V99" s="1"/>
      <c r="W99" s="1"/>
      <c r="X99" s="1"/>
      <c r="Y99" s="1"/>
      <c r="Z99" s="1"/>
    </row>
    <row r="100" spans="1:26" ht="15" customHeight="1">
      <c r="A100" s="1"/>
      <c r="B100" s="66" t="s">
        <v>57</v>
      </c>
      <c r="C100" s="9"/>
      <c r="D100" s="9"/>
      <c r="E100" s="9"/>
      <c r="F100" s="9"/>
      <c r="G100" s="9"/>
      <c r="H100" s="1"/>
      <c r="I100" s="1"/>
      <c r="J100" s="1"/>
      <c r="K100" s="1"/>
      <c r="L100" s="1"/>
      <c r="M100" s="1"/>
      <c r="N100" s="1"/>
      <c r="O100" s="1"/>
      <c r="P100" s="1"/>
      <c r="Q100" s="1"/>
      <c r="R100" s="1"/>
      <c r="S100" s="1"/>
      <c r="T100" s="1"/>
      <c r="U100" s="1"/>
      <c r="V100" s="1"/>
      <c r="W100" s="1"/>
      <c r="X100" s="1"/>
      <c r="Y100" s="1"/>
      <c r="Z100" s="1"/>
    </row>
    <row r="101" spans="1:26" ht="7.5" customHeight="1">
      <c r="A101" s="1"/>
      <c r="B101" s="66"/>
      <c r="C101" s="9"/>
      <c r="D101" s="9"/>
      <c r="E101" s="9"/>
      <c r="F101" s="9"/>
      <c r="G101" s="9"/>
      <c r="H101" s="1"/>
      <c r="I101" s="1"/>
      <c r="J101" s="1"/>
      <c r="K101" s="1"/>
      <c r="L101" s="1"/>
      <c r="M101" s="1"/>
      <c r="N101" s="1"/>
      <c r="O101" s="1"/>
      <c r="P101" s="1"/>
      <c r="Q101" s="1"/>
      <c r="R101" s="1"/>
      <c r="S101" s="1"/>
      <c r="T101" s="1"/>
      <c r="U101" s="1"/>
      <c r="V101" s="1"/>
      <c r="W101" s="1"/>
      <c r="X101" s="1"/>
      <c r="Y101" s="1"/>
      <c r="Z101" s="1"/>
    </row>
    <row r="102" spans="1:26" ht="15" customHeight="1">
      <c r="A102" s="1"/>
      <c r="B102" s="395" t="s">
        <v>58</v>
      </c>
      <c r="C102" s="376"/>
      <c r="D102" s="371"/>
      <c r="E102" s="9"/>
      <c r="F102" s="9"/>
      <c r="G102" s="9"/>
      <c r="H102" s="1"/>
      <c r="I102" s="1"/>
      <c r="J102" s="1"/>
      <c r="K102" s="1"/>
      <c r="L102" s="1"/>
      <c r="M102" s="1"/>
      <c r="N102" s="1"/>
      <c r="O102" s="1"/>
      <c r="P102" s="1"/>
      <c r="Q102" s="1"/>
      <c r="R102" s="1"/>
      <c r="S102" s="1"/>
      <c r="T102" s="1"/>
      <c r="U102" s="1"/>
      <c r="V102" s="1"/>
      <c r="W102" s="1"/>
      <c r="X102" s="1"/>
      <c r="Y102" s="1"/>
      <c r="Z102" s="1"/>
    </row>
    <row r="103" spans="1:26" ht="183.75" customHeight="1">
      <c r="A103" s="1"/>
      <c r="B103" s="396"/>
      <c r="C103" s="397"/>
      <c r="D103" s="398"/>
      <c r="E103" s="9"/>
      <c r="F103" s="9"/>
      <c r="G103" s="9"/>
      <c r="H103" s="1"/>
      <c r="I103" s="1"/>
      <c r="J103" s="1"/>
      <c r="K103" s="1"/>
      <c r="L103" s="1"/>
      <c r="M103" s="1"/>
      <c r="N103" s="1"/>
      <c r="O103" s="1"/>
      <c r="P103" s="1"/>
      <c r="Q103" s="1"/>
      <c r="R103" s="1"/>
      <c r="S103" s="1"/>
      <c r="T103" s="1"/>
      <c r="U103" s="1"/>
      <c r="V103" s="1"/>
      <c r="W103" s="1"/>
      <c r="X103" s="1"/>
      <c r="Y103" s="1"/>
      <c r="Z103" s="1"/>
    </row>
    <row r="104" spans="1:26" ht="11.25" customHeight="1">
      <c r="A104" s="1"/>
      <c r="B104" s="372"/>
      <c r="C104" s="377"/>
      <c r="D104" s="373"/>
      <c r="E104" s="9"/>
      <c r="F104" s="9"/>
      <c r="G104" s="9"/>
      <c r="H104" s="1"/>
      <c r="I104" s="1"/>
      <c r="J104" s="1"/>
      <c r="K104" s="1"/>
      <c r="L104" s="1"/>
      <c r="M104" s="1"/>
      <c r="N104" s="1"/>
      <c r="O104" s="1"/>
      <c r="P104" s="1"/>
      <c r="Q104" s="1"/>
      <c r="R104" s="1"/>
      <c r="S104" s="1"/>
      <c r="T104" s="1"/>
      <c r="U104" s="1"/>
      <c r="V104" s="1"/>
      <c r="W104" s="1"/>
      <c r="X104" s="1"/>
      <c r="Y104" s="1"/>
      <c r="Z104" s="1"/>
    </row>
    <row r="105" spans="1:26" ht="15.75" customHeight="1">
      <c r="A105" s="1"/>
      <c r="B105" s="44" t="s">
        <v>59</v>
      </c>
      <c r="C105" s="49"/>
      <c r="D105" s="346" t="s">
        <v>27</v>
      </c>
      <c r="E105" s="9"/>
      <c r="F105" s="9"/>
      <c r="G105" s="9"/>
      <c r="H105" s="1"/>
      <c r="I105" s="1"/>
      <c r="J105" s="1"/>
      <c r="K105" s="1"/>
      <c r="L105" s="1"/>
      <c r="M105" s="1"/>
      <c r="N105" s="1"/>
      <c r="O105" s="1"/>
      <c r="P105" s="1"/>
      <c r="Q105" s="1"/>
      <c r="R105" s="1"/>
      <c r="S105" s="1"/>
      <c r="T105" s="1"/>
      <c r="U105" s="1"/>
      <c r="V105" s="1"/>
      <c r="W105" s="1"/>
      <c r="X105" s="1"/>
      <c r="Y105" s="1"/>
      <c r="Z105" s="1"/>
    </row>
    <row r="106" spans="1:26" ht="15" customHeight="1">
      <c r="A106" s="1"/>
      <c r="B106" s="67"/>
      <c r="C106" s="49"/>
      <c r="D106" s="49"/>
      <c r="E106" s="9"/>
      <c r="F106" s="9"/>
      <c r="G106" s="9"/>
      <c r="H106" s="1"/>
      <c r="I106" s="1"/>
      <c r="J106" s="1"/>
      <c r="K106" s="1"/>
      <c r="L106" s="1"/>
      <c r="M106" s="1"/>
      <c r="N106" s="1"/>
      <c r="O106" s="1"/>
      <c r="P106" s="1"/>
      <c r="Q106" s="1"/>
      <c r="R106" s="1"/>
      <c r="S106" s="1"/>
      <c r="T106" s="1"/>
      <c r="U106" s="1"/>
      <c r="V106" s="1"/>
      <c r="W106" s="1"/>
      <c r="X106" s="1"/>
      <c r="Y106" s="1"/>
      <c r="Z106" s="1"/>
    </row>
    <row r="107" spans="1:26" ht="15.75" customHeight="1">
      <c r="A107" s="1"/>
      <c r="B107" s="68" t="s">
        <v>60</v>
      </c>
      <c r="C107" s="9"/>
      <c r="D107" s="399"/>
      <c r="E107" s="400"/>
      <c r="F107" s="57"/>
      <c r="G107" s="9"/>
    </row>
    <row r="108" spans="1:26" ht="3" customHeight="1">
      <c r="A108" s="1"/>
      <c r="B108" s="68"/>
      <c r="C108" s="9"/>
      <c r="D108" s="68"/>
      <c r="E108" s="68"/>
      <c r="F108" s="57"/>
      <c r="G108" s="9"/>
      <c r="H108" s="1"/>
      <c r="I108" s="1"/>
      <c r="J108" s="1"/>
      <c r="K108" s="1"/>
      <c r="L108" s="1"/>
      <c r="M108" s="1"/>
      <c r="N108" s="1"/>
      <c r="O108" s="1"/>
      <c r="P108" s="1"/>
      <c r="Q108" s="1"/>
      <c r="R108" s="1"/>
      <c r="S108" s="1"/>
      <c r="T108" s="1"/>
      <c r="U108" s="1"/>
      <c r="V108" s="1"/>
      <c r="W108" s="1"/>
      <c r="X108" s="1"/>
      <c r="Y108" s="1"/>
      <c r="Z108" s="1"/>
    </row>
    <row r="109" spans="1:26" ht="46.5" customHeight="1">
      <c r="A109" s="1"/>
      <c r="B109" s="69" t="s">
        <v>61</v>
      </c>
      <c r="C109" s="9"/>
      <c r="D109" s="401"/>
      <c r="E109" s="400"/>
      <c r="F109" s="57"/>
      <c r="G109" s="9"/>
      <c r="H109" s="1"/>
      <c r="I109" s="1"/>
      <c r="J109" s="1"/>
      <c r="K109" s="1"/>
      <c r="L109" s="1"/>
      <c r="M109" s="1"/>
      <c r="N109" s="1"/>
      <c r="O109" s="1"/>
      <c r="P109" s="1"/>
      <c r="Q109" s="1"/>
      <c r="R109" s="1"/>
      <c r="S109" s="1"/>
      <c r="T109" s="1"/>
      <c r="U109" s="1"/>
      <c r="V109" s="1"/>
      <c r="W109" s="1"/>
      <c r="X109" s="1"/>
      <c r="Y109" s="1"/>
      <c r="Z109" s="1"/>
    </row>
    <row r="110" spans="1:26" ht="15" customHeight="1">
      <c r="A110" s="1"/>
      <c r="B110" s="68"/>
      <c r="C110" s="68"/>
      <c r="D110" s="68"/>
      <c r="E110" s="68"/>
      <c r="F110" s="68"/>
      <c r="G110" s="68"/>
      <c r="H110" s="1"/>
      <c r="I110" s="1"/>
      <c r="J110" s="1"/>
      <c r="K110" s="1"/>
      <c r="L110" s="1"/>
      <c r="M110" s="1"/>
      <c r="N110" s="1"/>
      <c r="O110" s="1"/>
      <c r="P110" s="1"/>
      <c r="Q110" s="1"/>
      <c r="R110" s="1"/>
      <c r="S110" s="1"/>
      <c r="T110" s="1"/>
      <c r="U110" s="1"/>
      <c r="V110" s="1"/>
      <c r="W110" s="1"/>
      <c r="X110" s="1"/>
      <c r="Y110" s="1"/>
      <c r="Z110" s="1"/>
    </row>
    <row r="111" spans="1:26" ht="15.75" customHeight="1">
      <c r="A111" s="1"/>
      <c r="B111" s="68" t="s">
        <v>60</v>
      </c>
      <c r="C111" s="9"/>
      <c r="D111" s="399"/>
      <c r="E111" s="400"/>
      <c r="F111" s="57"/>
      <c r="G111" s="9"/>
    </row>
    <row r="112" spans="1:26" ht="3" customHeight="1">
      <c r="A112" s="1"/>
      <c r="B112" s="68"/>
      <c r="C112" s="9"/>
      <c r="D112" s="68"/>
      <c r="E112" s="68"/>
      <c r="F112" s="68"/>
      <c r="G112" s="9"/>
      <c r="H112" s="1"/>
      <c r="I112" s="1"/>
      <c r="J112" s="1"/>
      <c r="K112" s="1"/>
      <c r="L112" s="1"/>
      <c r="M112" s="1"/>
      <c r="N112" s="1"/>
      <c r="O112" s="1"/>
      <c r="P112" s="1"/>
      <c r="Q112" s="1"/>
      <c r="R112" s="1"/>
      <c r="S112" s="1"/>
      <c r="T112" s="1"/>
      <c r="U112" s="1"/>
      <c r="V112" s="1"/>
      <c r="W112" s="1"/>
      <c r="X112" s="1"/>
      <c r="Y112" s="1"/>
      <c r="Z112" s="1"/>
    </row>
    <row r="113" spans="1:26" ht="46.5" customHeight="1">
      <c r="A113" s="1"/>
      <c r="B113" s="69" t="s">
        <v>61</v>
      </c>
      <c r="C113" s="9"/>
      <c r="D113" s="401"/>
      <c r="E113" s="400"/>
      <c r="F113" s="68"/>
      <c r="G113" s="9"/>
      <c r="H113" s="1"/>
      <c r="I113" s="1"/>
      <c r="J113" s="1"/>
      <c r="K113" s="1"/>
      <c r="L113" s="1"/>
      <c r="M113" s="1"/>
      <c r="N113" s="1"/>
      <c r="O113" s="1"/>
      <c r="P113" s="1"/>
      <c r="Q113" s="1"/>
      <c r="R113" s="1"/>
      <c r="S113" s="1"/>
      <c r="T113" s="1"/>
      <c r="U113" s="1"/>
      <c r="V113" s="1"/>
      <c r="W113" s="1"/>
      <c r="X113" s="1"/>
      <c r="Y113" s="1"/>
      <c r="Z113" s="1"/>
    </row>
    <row r="114" spans="1:26" ht="15" customHeight="1">
      <c r="A114" s="1"/>
      <c r="B114" s="68"/>
      <c r="C114" s="9"/>
      <c r="D114" s="68"/>
      <c r="E114" s="68"/>
      <c r="F114" s="68"/>
      <c r="G114" s="9"/>
      <c r="H114" s="1"/>
      <c r="I114" s="1"/>
      <c r="J114" s="1"/>
      <c r="K114" s="1"/>
      <c r="L114" s="1"/>
      <c r="M114" s="1"/>
      <c r="N114" s="1"/>
      <c r="O114" s="1"/>
      <c r="P114" s="1"/>
      <c r="Q114" s="1"/>
      <c r="R114" s="1"/>
      <c r="S114" s="1"/>
      <c r="T114" s="1"/>
      <c r="U114" s="1"/>
      <c r="V114" s="1"/>
      <c r="W114" s="1"/>
      <c r="X114" s="1"/>
      <c r="Y114" s="1"/>
      <c r="Z114" s="1"/>
    </row>
    <row r="115" spans="1:26" ht="15.75" customHeight="1">
      <c r="A115" s="1"/>
      <c r="B115" s="68" t="s">
        <v>60</v>
      </c>
      <c r="C115" s="9"/>
      <c r="D115" s="399"/>
      <c r="E115" s="400"/>
      <c r="F115" s="57"/>
      <c r="G115" s="9"/>
    </row>
    <row r="116" spans="1:26" ht="3" customHeight="1">
      <c r="A116" s="1"/>
      <c r="B116" s="68"/>
      <c r="C116" s="9"/>
      <c r="D116" s="68"/>
      <c r="E116" s="68"/>
      <c r="F116" s="68"/>
      <c r="G116" s="68"/>
      <c r="H116" s="1"/>
      <c r="I116" s="1"/>
      <c r="J116" s="1"/>
      <c r="K116" s="1"/>
      <c r="L116" s="1"/>
      <c r="M116" s="1"/>
      <c r="N116" s="1"/>
      <c r="O116" s="1"/>
      <c r="P116" s="1"/>
      <c r="Q116" s="1"/>
      <c r="R116" s="1"/>
      <c r="S116" s="1"/>
      <c r="T116" s="1"/>
      <c r="U116" s="1"/>
      <c r="V116" s="1"/>
      <c r="W116" s="1"/>
      <c r="X116" s="1"/>
      <c r="Y116" s="1"/>
      <c r="Z116" s="1"/>
    </row>
    <row r="117" spans="1:26" ht="46.5" customHeight="1">
      <c r="A117" s="1"/>
      <c r="B117" s="69" t="s">
        <v>61</v>
      </c>
      <c r="C117" s="9"/>
      <c r="D117" s="401"/>
      <c r="E117" s="400"/>
      <c r="F117" s="57"/>
      <c r="G117" s="9"/>
      <c r="H117" s="1"/>
      <c r="I117" s="1"/>
      <c r="J117" s="1"/>
      <c r="K117" s="1"/>
      <c r="L117" s="1"/>
      <c r="M117" s="1"/>
      <c r="N117" s="1"/>
      <c r="O117" s="1"/>
      <c r="P117" s="1"/>
      <c r="Q117" s="1"/>
      <c r="R117" s="1"/>
      <c r="S117" s="1"/>
      <c r="T117" s="1"/>
      <c r="U117" s="1"/>
      <c r="V117" s="1"/>
      <c r="W117" s="1"/>
      <c r="X117" s="1"/>
      <c r="Y117" s="1"/>
      <c r="Z117" s="1"/>
    </row>
    <row r="118" spans="1:26" ht="9" customHeight="1">
      <c r="A118" s="1"/>
      <c r="B118" s="9"/>
      <c r="C118" s="9"/>
      <c r="D118" s="9"/>
      <c r="E118" s="9"/>
      <c r="F118" s="9"/>
      <c r="G118" s="9"/>
    </row>
    <row r="119" spans="1:26" ht="1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394" t="s">
        <v>62</v>
      </c>
      <c r="C121" s="376"/>
      <c r="D121" s="376"/>
      <c r="E121" s="376"/>
      <c r="F121" s="376"/>
      <c r="G121" s="371"/>
    </row>
    <row r="122" spans="1:26" ht="19.5" customHeight="1">
      <c r="A122" s="1"/>
      <c r="B122" s="372"/>
      <c r="C122" s="377"/>
      <c r="D122" s="377"/>
      <c r="E122" s="377"/>
      <c r="F122" s="377"/>
      <c r="G122" s="373"/>
    </row>
    <row r="123" spans="1:26" ht="15.75" customHeight="1">
      <c r="A123" s="1"/>
      <c r="C123" s="1"/>
      <c r="E123" s="1"/>
      <c r="F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32"/>
      <c r="C125" s="32"/>
      <c r="D125" s="32"/>
      <c r="E125" s="32"/>
      <c r="F125" s="32"/>
      <c r="G125" s="70" t="str">
        <f>Pokyny!E48</f>
        <v xml:space="preserve"> Verze 1: září 2022.</v>
      </c>
    </row>
    <row r="126" spans="1:26" ht="15.75" customHeight="1">
      <c r="A126" s="1"/>
      <c r="C126" s="1"/>
      <c r="E126" s="1"/>
      <c r="F126" s="1"/>
    </row>
    <row r="127" spans="1:26" ht="15.75" customHeight="1">
      <c r="A127" s="1"/>
      <c r="B127" s="71"/>
      <c r="C127" s="71"/>
      <c r="D127" s="71"/>
      <c r="E127" s="71"/>
      <c r="F127" s="71"/>
      <c r="G127" s="71"/>
    </row>
    <row r="128" spans="1:26" ht="15.75" customHeight="1">
      <c r="A128" s="1"/>
      <c r="C128" s="1"/>
      <c r="E128" s="1"/>
      <c r="F128" s="1"/>
    </row>
    <row r="129" spans="1:7" ht="15.75" customHeight="1">
      <c r="A129" s="1"/>
      <c r="C129" s="1"/>
      <c r="E129" s="1"/>
      <c r="F129" s="1"/>
    </row>
    <row r="130" spans="1:7" ht="15.75" customHeight="1">
      <c r="A130" s="1"/>
      <c r="C130" s="1"/>
      <c r="E130" s="1"/>
      <c r="F130" s="1"/>
    </row>
    <row r="131" spans="1:7" ht="15.75" customHeight="1">
      <c r="A131" s="1"/>
      <c r="C131" s="1"/>
      <c r="E131" s="1"/>
      <c r="F131" s="1"/>
      <c r="G131" s="35" t="s">
        <v>15</v>
      </c>
    </row>
    <row r="132" spans="1:7" ht="15.75" customHeight="1">
      <c r="A132" s="1"/>
      <c r="C132" s="1"/>
      <c r="D132" s="1"/>
      <c r="E132" s="1"/>
      <c r="F132" s="1"/>
      <c r="G132" s="35"/>
    </row>
    <row r="133" spans="1:7" ht="15.75" customHeight="1">
      <c r="A133" s="1"/>
      <c r="C133" s="1"/>
      <c r="E133" s="1"/>
      <c r="F133" s="1"/>
    </row>
    <row r="134" spans="1:7" ht="15.75" customHeight="1">
      <c r="A134" s="1"/>
      <c r="C134" s="1"/>
      <c r="E134" s="1"/>
      <c r="F134" s="1"/>
    </row>
    <row r="135" spans="1:7" ht="15.75" customHeight="1">
      <c r="A135" s="1"/>
      <c r="C135" s="1"/>
      <c r="E135" s="1"/>
      <c r="F135" s="1"/>
    </row>
    <row r="136" spans="1:7" ht="15.75" customHeight="1">
      <c r="A136" s="1"/>
      <c r="C136" s="1"/>
      <c r="E136" s="1"/>
      <c r="F136" s="1"/>
    </row>
    <row r="137" spans="1:7" ht="15.75" customHeight="1">
      <c r="A137" s="1"/>
      <c r="C137" s="1"/>
      <c r="E137" s="1"/>
      <c r="F137" s="1"/>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row>
    <row r="142" spans="1:7" ht="15.75" customHeight="1">
      <c r="A142" s="1"/>
      <c r="C142" s="1"/>
      <c r="E142" s="1"/>
      <c r="F142" s="1"/>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sheetData>
  <sheetProtection algorithmName="SHA-512" hashValue="7gcfnbK1mrQmcMquMjAsmoQZjm5EstDiBzvtqxYHJzJnI29xdhcR0TK8x6b0PA/98enczmLGp6sHBkce+1Lo8A==" saltValue="Zhm37k8nI1blZ+3rVmbaPw==" spinCount="100000" sheet="1" objects="1" scenarios="1"/>
  <mergeCells count="37">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D51:F51"/>
    <mergeCell ref="D52:F52"/>
    <mergeCell ref="D53:F53"/>
    <mergeCell ref="D55:F55"/>
    <mergeCell ref="D76:E76"/>
    <mergeCell ref="D78:E78"/>
    <mergeCell ref="D80:E80"/>
    <mergeCell ref="D82:E82"/>
    <mergeCell ref="D84:E84"/>
    <mergeCell ref="D86:E86"/>
    <mergeCell ref="D91:E91"/>
    <mergeCell ref="B93:B95"/>
    <mergeCell ref="D93:E95"/>
    <mergeCell ref="G93:G95"/>
    <mergeCell ref="B121:G122"/>
    <mergeCell ref="B102:D104"/>
    <mergeCell ref="D107:E107"/>
    <mergeCell ref="D109:E109"/>
    <mergeCell ref="D111:E111"/>
    <mergeCell ref="D113:E113"/>
    <mergeCell ref="D115:E115"/>
    <mergeCell ref="D117:E117"/>
  </mergeCells>
  <conditionalFormatting sqref="D48:F53">
    <cfRule type="notContainsBlanks" dxfId="112" priority="1">
      <formula>LEN(TRIM(D48))&gt;0</formula>
    </cfRule>
  </conditionalFormatting>
  <conditionalFormatting sqref="D48:F53">
    <cfRule type="containsBlanks" dxfId="111" priority="2">
      <formula>LEN(TRIM(D48))=0</formula>
    </cfRule>
  </conditionalFormatting>
  <conditionalFormatting sqref="D48:F48">
    <cfRule type="expression" dxfId="110" priority="3">
      <formula>$G$48&lt;&gt;""</formula>
    </cfRule>
  </conditionalFormatting>
  <conditionalFormatting sqref="D49:F49">
    <cfRule type="expression" dxfId="109" priority="4">
      <formula>$G$49&lt;&gt;""</formula>
    </cfRule>
  </conditionalFormatting>
  <conditionalFormatting sqref="D50:F50">
    <cfRule type="expression" dxfId="108" priority="5">
      <formula>$G$50&lt;&gt;""</formula>
    </cfRule>
  </conditionalFormatting>
  <conditionalFormatting sqref="D51:F51">
    <cfRule type="expression" dxfId="107" priority="6">
      <formula>$G$51&lt;&gt;""</formula>
    </cfRule>
  </conditionalFormatting>
  <conditionalFormatting sqref="D52:F52">
    <cfRule type="expression" dxfId="106" priority="7">
      <formula>$G$52&lt;&gt;""</formula>
    </cfRule>
  </conditionalFormatting>
  <conditionalFormatting sqref="D53:F53">
    <cfRule type="expression" dxfId="105" priority="8">
      <formula>$G$53&lt;&gt;""</formula>
    </cfRule>
  </conditionalFormatting>
  <conditionalFormatting sqref="D25">
    <cfRule type="containsText" dxfId="104" priority="9" operator="containsText" text="Vyberte">
      <formula>NOT(ISERROR(SEARCH(("Vyberte"),(D25))))</formula>
    </cfRule>
  </conditionalFormatting>
  <conditionalFormatting sqref="D25">
    <cfRule type="cellIs" dxfId="103" priority="10" operator="greaterThan">
      <formula>3</formula>
    </cfRule>
  </conditionalFormatting>
  <conditionalFormatting sqref="D40 H39:H41">
    <cfRule type="containsText" dxfId="102" priority="11" operator="containsText" text="uzpůsoben">
      <formula>NOT(ISERROR(SEARCH(("uzpůsoben"),(D40))))</formula>
    </cfRule>
  </conditionalFormatting>
  <conditionalFormatting sqref="D107:E107 D109:E109 D111:E111 D113:E113 D115:E115 D117:E117">
    <cfRule type="expression" dxfId="101" priority="12">
      <formula>$D$105="NE"</formula>
    </cfRule>
  </conditionalFormatting>
  <dataValidations count="6">
    <dataValidation type="date" allowBlank="1" showInputMessage="1" showErrorMessage="1" prompt="Uveďte předpokládáný začátek projektu ve formátu dd.mm.rrrr (například 01.12.2023). Vzhledem k délce trvání programu nemůže projekt začít později než v lednu 2024" sqref="D15" xr:uid="{00000000-0002-0000-0100-000001000000}">
      <formula1>45261</formula1>
      <formula2>45322</formula2>
    </dataValidation>
    <dataValidation type="custom" allowBlank="1" showInputMessage="1" prompt="Vyplňte pouze v případě, že Vaše odpověď zní &quot;ANO&quot;. Délka vysvětlení nesmí překročit 500 znaků." sqref="D93" xr:uid="{00000000-0002-0000-0100-000006000000}">
      <formula1>LTE(LEN(D93),(500))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date" operator="lessThanOrEqual" allowBlank="1" showInputMessage="1" showErrorMessage="1" prompt="Uveďte předpokládáný konec řešení projektu ve formátu dd.mm.rrrr (například 31.12.2026)." sqref="D17" xr:uid="{00000000-0002-0000-0100-00000F000000}">
      <formula1>46387</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90" r:id="rId5" xr:uid="{00000000-0004-0000-0100-000004000000}"/>
    <hyperlink ref="B99" r:id="rId6" xr:uid="{00000000-0004-0000-0100-000005000000}"/>
    <hyperlink ref="B100" r:id="rId7" xr:uid="{00000000-0004-0000-0100-000006000000}"/>
  </hyperlinks>
  <pageMargins left="0.7" right="0.7" top="0.78740157499999996" bottom="0.78740157499999996" header="0" footer="0"/>
  <pageSetup paperSize="9" fitToHeight="0" orientation="landscape" r:id="rId8"/>
  <headerFooter>
    <oddHeader>&amp;LC00000 TACR Application Form povinná příloha pro českého/ých uchazeče/ů mezinárodní výzvy ERA-NET COFUND &amp;R</oddHeader>
    <oddFooter>&amp;RStránka &amp;P z</oddFooter>
  </headerFooter>
  <drawing r:id="rId9"/>
  <extLst>
    <ext xmlns:x14="http://schemas.microsoft.com/office/spreadsheetml/2009/9/main" uri="{CCE6A557-97BC-4b89-ADB6-D9C93CAAB3DF}">
      <x14:dataValidations xmlns:xm="http://schemas.microsoft.com/office/excel/2006/main" count="18">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showInputMessage="1" showErrorMessage="1" prompt="Vyberte z rozevíracího seznamu oblast, do níž Vámi zvolený cíl spadá." xr:uid="{00000000-0002-0000-0100-000003000000}">
          <x14:formula1>
            <xm:f>číselníky!$J$7:$J$13</xm:f>
          </x14:formula1>
          <xm:sqref>D46</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DropDown="1" showErrorMessage="1" xr:uid="{00000000-0002-0000-0100-000007000000}">
          <x14:formula1>
            <xm:f>číselníky!$Z$10:$Z$12</xm:f>
          </x14:formula1>
          <xm:sqref>F91</xm:sqref>
        </x14:dataValidation>
        <x14:dataValidation type="list" allowBlank="1" showErrorMessage="1" xr:uid="{00000000-0002-0000-0100-000009000000}">
          <x14:formula1>
            <xm:f>číselníky!$Z$10:$Z$12</xm:f>
          </x14:formula1>
          <xm:sqref>F89</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xr:uid="{00000000-0002-0000-0100-00000C000000}">
          <x14:formula1>
            <xm:f>číselníky!$W$3:$W$175</xm:f>
          </x14:formula1>
          <xm:sqref>D84 D86</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InputMessage="1" prompt="Obory CEP a FORD by měly být v souladu s tématy výzvy CHIST-ERA Call 2021." xr:uid="{00000000-0002-0000-0100-000010000000}">
          <x14:formula1>
            <xm:f>číselníky!$AB$2:$AB$122</xm:f>
          </x14:formula1>
          <xm:sqref>D76</xm:sqref>
        </x14:dataValidation>
        <x14:dataValidation type="list" allowBlank="1" showErrorMessage="1" xr:uid="{00000000-0002-0000-0100-000011000000}">
          <x14:formula1>
            <xm:f>číselníky!$D$2:$D$4</xm:f>
          </x14:formula1>
          <xm:sqref>D105</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matej.stepanek@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prompt="Obory CEP a FORD by měly být v souladu s tématy výzvy CHIST-ERA Call 2021." xr:uid="{00000000-0002-0000-0100-000016000000}">
          <x14:formula1>
            <xm:f>číselníky!$W$3:$W$175</xm:f>
          </x14:formula1>
          <xm:sqref>D82</xm:sqref>
        </x14:dataValidation>
        <x14:dataValidation type="list" allowBlank="1" xr:uid="{F2B7F2C4-7BC8-49B9-A585-875C6FB6BDBF}">
          <x14:formula1>
            <xm:f>číselníky!$Y$27</xm:f>
          </x14:formula1>
          <xm:sqref>D21:E21</xm:sqref>
        </x14:dataValidation>
        <x14:dataValidation type="list" showErrorMessage="1" xr:uid="{32DB9223-3B42-47BB-978C-08B3A226D0B5}">
          <x14:formula1>
            <xm:f>číselníky!$Z$10:$Z$12</xm:f>
          </x14:formula1>
          <xm:sqref>D91:E91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6" zoomScale="85" zoomScaleNormal="85" workbookViewId="0">
      <selection activeCell="B102" sqref="B102"/>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4" t="s">
        <v>63</v>
      </c>
      <c r="C3" s="359"/>
      <c r="D3" s="360"/>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3"/>
      <c r="F5" s="23"/>
      <c r="G5" s="34"/>
      <c r="H5" s="23"/>
      <c r="I5" s="23"/>
      <c r="J5" s="34"/>
      <c r="K5" s="23"/>
      <c r="L5" s="23"/>
    </row>
    <row r="6" spans="1:26" ht="24" customHeight="1">
      <c r="A6" s="1"/>
      <c r="B6" s="365" t="s">
        <v>64</v>
      </c>
      <c r="C6" s="366"/>
      <c r="D6" s="366"/>
      <c r="E6" s="366"/>
      <c r="F6" s="366"/>
      <c r="G6" s="366"/>
      <c r="H6" s="366"/>
      <c r="I6" s="366"/>
      <c r="J6" s="366"/>
      <c r="K6" s="415"/>
      <c r="L6" s="72"/>
    </row>
    <row r="7" spans="1:26" ht="9" customHeight="1">
      <c r="A7" s="28"/>
      <c r="B7" s="73"/>
      <c r="C7" s="74"/>
      <c r="D7" s="21"/>
      <c r="E7" s="75"/>
      <c r="F7" s="75"/>
      <c r="G7" s="76"/>
      <c r="H7" s="75"/>
      <c r="I7" s="75"/>
      <c r="J7" s="76"/>
      <c r="K7" s="75"/>
      <c r="L7" s="77"/>
      <c r="M7" s="28"/>
      <c r="N7" s="28"/>
      <c r="O7" s="28"/>
      <c r="P7" s="28"/>
      <c r="Q7" s="28"/>
      <c r="R7" s="28"/>
      <c r="S7" s="28"/>
      <c r="T7" s="28"/>
      <c r="U7" s="28"/>
      <c r="V7" s="28"/>
      <c r="W7" s="28"/>
      <c r="X7" s="28"/>
      <c r="Y7" s="28"/>
      <c r="Z7" s="28"/>
    </row>
    <row r="8" spans="1:26" ht="9" customHeight="1">
      <c r="A8" s="28"/>
      <c r="B8" s="78"/>
      <c r="C8" s="78"/>
      <c r="D8" s="10"/>
      <c r="E8" s="29"/>
      <c r="F8" s="29"/>
      <c r="G8" s="10"/>
      <c r="H8" s="29"/>
      <c r="I8" s="29"/>
      <c r="J8" s="10"/>
      <c r="K8" s="29"/>
      <c r="L8" s="77"/>
      <c r="M8" s="28"/>
      <c r="N8" s="28"/>
      <c r="O8" s="28"/>
      <c r="P8" s="28"/>
      <c r="Q8" s="28"/>
      <c r="R8" s="28"/>
      <c r="S8" s="28"/>
      <c r="T8" s="28"/>
      <c r="U8" s="28"/>
      <c r="V8" s="28"/>
      <c r="W8" s="28"/>
      <c r="X8" s="28"/>
      <c r="Y8" s="28"/>
      <c r="Z8" s="28"/>
    </row>
    <row r="9" spans="1:26" ht="15.75" customHeight="1">
      <c r="A9" s="1"/>
      <c r="B9" s="15" t="s">
        <v>65</v>
      </c>
      <c r="C9" s="15"/>
      <c r="D9" s="10" t="s">
        <v>66</v>
      </c>
      <c r="E9" s="29"/>
      <c r="F9" s="29"/>
      <c r="G9" s="10"/>
      <c r="H9" s="29"/>
      <c r="I9" s="29"/>
      <c r="J9" s="10"/>
      <c r="K9" s="29"/>
      <c r="L9" s="72"/>
    </row>
    <row r="10" spans="1:26" ht="15.75" customHeight="1">
      <c r="A10" s="1"/>
      <c r="B10" s="15"/>
      <c r="C10" s="15"/>
      <c r="D10" s="10"/>
      <c r="E10" s="29"/>
      <c r="F10" s="29"/>
      <c r="G10" s="10"/>
      <c r="H10" s="29"/>
      <c r="I10" s="29"/>
      <c r="J10" s="10"/>
      <c r="K10" s="29"/>
      <c r="L10" s="72"/>
    </row>
    <row r="11" spans="1:26" ht="15.75" customHeight="1">
      <c r="A11" s="1"/>
      <c r="B11" s="15" t="s">
        <v>67</v>
      </c>
      <c r="C11" s="15"/>
      <c r="D11" s="347"/>
      <c r="E11" s="29"/>
      <c r="F11" s="29"/>
      <c r="G11" s="10"/>
      <c r="H11" s="29"/>
      <c r="I11" s="29"/>
      <c r="J11" s="10"/>
      <c r="K11" s="29"/>
      <c r="L11" s="72"/>
    </row>
    <row r="12" spans="1:26" ht="15.75" customHeight="1">
      <c r="A12" s="1"/>
      <c r="B12" s="15"/>
      <c r="C12" s="15"/>
      <c r="D12" s="10"/>
      <c r="E12" s="29"/>
      <c r="F12" s="29"/>
      <c r="G12" s="10"/>
      <c r="H12" s="29"/>
      <c r="I12" s="29"/>
      <c r="J12" s="10"/>
      <c r="K12" s="29"/>
      <c r="L12" s="72"/>
    </row>
    <row r="13" spans="1:26" ht="15.75" customHeight="1">
      <c r="A13" s="1"/>
      <c r="B13" s="15" t="s">
        <v>68</v>
      </c>
      <c r="C13" s="15"/>
      <c r="D13" s="346"/>
      <c r="E13" s="29"/>
      <c r="F13" s="29"/>
      <c r="G13" s="10"/>
      <c r="H13" s="29"/>
      <c r="I13" s="29"/>
      <c r="J13" s="10"/>
      <c r="K13" s="29"/>
      <c r="L13" s="72"/>
    </row>
    <row r="14" spans="1:26" ht="15.75" customHeight="1">
      <c r="A14" s="1"/>
      <c r="B14" s="15"/>
      <c r="C14" s="15"/>
      <c r="D14" s="10"/>
      <c r="E14" s="29"/>
      <c r="F14" s="29"/>
      <c r="G14" s="10"/>
      <c r="H14" s="29"/>
      <c r="I14" s="29"/>
      <c r="J14" s="10"/>
      <c r="K14" s="29"/>
      <c r="L14" s="72"/>
    </row>
    <row r="15" spans="1:26" ht="15.75" customHeight="1">
      <c r="A15" s="1"/>
      <c r="B15" s="15" t="s">
        <v>69</v>
      </c>
      <c r="C15" s="15"/>
      <c r="D15" s="417"/>
      <c r="E15" s="406"/>
      <c r="F15" s="406"/>
      <c r="G15" s="400"/>
      <c r="H15" s="29"/>
      <c r="I15" s="29"/>
      <c r="J15" s="10"/>
      <c r="K15" s="29"/>
      <c r="L15" s="72"/>
    </row>
    <row r="16" spans="1:26" ht="15.75" customHeight="1">
      <c r="A16" s="1"/>
      <c r="B16" s="15"/>
      <c r="C16" s="15"/>
      <c r="D16" s="10"/>
      <c r="E16" s="29"/>
      <c r="F16" s="29"/>
      <c r="G16" s="10"/>
      <c r="H16" s="29"/>
      <c r="I16" s="29"/>
      <c r="J16" s="10"/>
      <c r="K16" s="29"/>
      <c r="L16" s="72"/>
    </row>
    <row r="17" spans="1:26" ht="15.75" customHeight="1">
      <c r="A17" s="1"/>
      <c r="B17" s="15" t="s">
        <v>70</v>
      </c>
      <c r="C17" s="15"/>
      <c r="D17" s="401" t="s">
        <v>27</v>
      </c>
      <c r="E17" s="406"/>
      <c r="F17" s="406"/>
      <c r="G17" s="400"/>
      <c r="H17" s="29"/>
      <c r="I17" s="29"/>
      <c r="J17" s="10"/>
      <c r="K17" s="29"/>
      <c r="L17" s="72"/>
    </row>
    <row r="18" spans="1:26" ht="15.75" customHeight="1">
      <c r="A18" s="1"/>
      <c r="B18" s="15"/>
      <c r="C18" s="15"/>
      <c r="D18" s="10"/>
      <c r="E18" s="10"/>
      <c r="F18" s="29"/>
      <c r="G18" s="10"/>
      <c r="H18" s="29"/>
      <c r="I18" s="29"/>
      <c r="J18" s="10"/>
      <c r="K18" s="29"/>
      <c r="L18" s="72"/>
    </row>
    <row r="19" spans="1:26" ht="15.75" customHeight="1">
      <c r="A19" s="1"/>
      <c r="B19" s="15" t="s">
        <v>71</v>
      </c>
      <c r="C19" s="15"/>
      <c r="D19" s="346" t="s">
        <v>27</v>
      </c>
      <c r="E19" s="79" t="s">
        <v>72</v>
      </c>
      <c r="F19" s="10"/>
      <c r="G19" s="47"/>
      <c r="H19" s="10"/>
      <c r="I19" s="29"/>
      <c r="J19" s="10"/>
      <c r="K19" s="29"/>
      <c r="L19" s="72"/>
    </row>
    <row r="20" spans="1:26" ht="15.75" customHeight="1">
      <c r="A20" s="1"/>
      <c r="B20" s="15"/>
      <c r="C20" s="10"/>
      <c r="D20" s="10"/>
      <c r="E20" s="10"/>
      <c r="F20" s="29"/>
      <c r="G20" s="10"/>
      <c r="H20" s="29"/>
      <c r="I20" s="29"/>
      <c r="J20" s="10"/>
      <c r="K20" s="29"/>
      <c r="L20" s="72"/>
    </row>
    <row r="21" spans="1:26" ht="26.25" customHeight="1">
      <c r="A21" s="1"/>
      <c r="B21" s="15" t="s">
        <v>73</v>
      </c>
      <c r="C21" s="15"/>
      <c r="D21" s="348"/>
      <c r="E21" s="10" t="str">
        <f>IF($D$19="Vyberte možnost:","",IF($D$19="VO - výzkumná organizace",IF($D$21="","    Nevyplněno",""),"  Není relevantní"))</f>
        <v/>
      </c>
      <c r="F21" s="10"/>
      <c r="G21" s="10"/>
      <c r="H21" s="29"/>
      <c r="I21" s="29"/>
      <c r="J21" s="10"/>
      <c r="K21" s="29"/>
      <c r="L21" s="72"/>
    </row>
    <row r="22" spans="1:26" ht="15.75" customHeight="1">
      <c r="A22" s="1"/>
      <c r="B22" s="37"/>
      <c r="C22" s="37"/>
      <c r="D22" s="10"/>
      <c r="E22" s="10"/>
      <c r="F22" s="29"/>
      <c r="G22" s="10"/>
      <c r="H22" s="29"/>
      <c r="I22" s="29"/>
      <c r="J22" s="10"/>
      <c r="K22" s="29"/>
      <c r="L22" s="72"/>
    </row>
    <row r="23" spans="1:26" ht="15.75" customHeight="1">
      <c r="A23" s="1"/>
      <c r="B23" s="15" t="s">
        <v>74</v>
      </c>
      <c r="C23" s="15"/>
      <c r="D23" s="10" t="s">
        <v>75</v>
      </c>
      <c r="E23" s="29"/>
      <c r="F23" s="29"/>
      <c r="G23" s="80"/>
      <c r="H23" s="29"/>
      <c r="I23" s="29"/>
      <c r="J23" s="10"/>
      <c r="K23" s="29"/>
      <c r="L23" s="72"/>
    </row>
    <row r="24" spans="1:26" ht="9" customHeight="1">
      <c r="A24" s="1"/>
      <c r="B24" s="15"/>
      <c r="C24" s="15"/>
      <c r="D24" s="10"/>
      <c r="E24" s="29"/>
      <c r="F24" s="29"/>
      <c r="G24" s="80"/>
      <c r="H24" s="29"/>
      <c r="I24" s="29"/>
      <c r="J24" s="10"/>
      <c r="K24" s="29"/>
      <c r="L24" s="72"/>
      <c r="M24" s="1"/>
      <c r="N24" s="1"/>
      <c r="O24" s="1"/>
      <c r="P24" s="1"/>
      <c r="Q24" s="1"/>
      <c r="R24" s="1"/>
      <c r="S24" s="1"/>
      <c r="T24" s="1"/>
      <c r="U24" s="1"/>
      <c r="V24" s="1"/>
      <c r="W24" s="1"/>
      <c r="X24" s="1"/>
      <c r="Y24" s="1"/>
      <c r="Z24" s="1"/>
    </row>
    <row r="25" spans="1:26" ht="15.75" customHeight="1">
      <c r="A25" s="1"/>
      <c r="B25" s="81"/>
      <c r="C25" s="81"/>
      <c r="D25" s="81"/>
      <c r="E25" s="23"/>
      <c r="F25" s="23"/>
      <c r="G25" s="34"/>
      <c r="H25" s="23"/>
      <c r="I25" s="23"/>
      <c r="J25" s="34"/>
      <c r="K25" s="23"/>
      <c r="L25" s="72"/>
      <c r="M25" s="1"/>
      <c r="N25" s="1"/>
      <c r="O25" s="1"/>
      <c r="P25" s="1"/>
      <c r="Q25" s="1"/>
      <c r="R25" s="1"/>
      <c r="S25" s="1"/>
      <c r="T25" s="1"/>
      <c r="U25" s="1"/>
      <c r="V25" s="1"/>
      <c r="W25" s="1"/>
      <c r="X25" s="1"/>
      <c r="Y25" s="1"/>
      <c r="Z25" s="1"/>
    </row>
    <row r="26" spans="1:26" ht="15.75" customHeight="1">
      <c r="A26" s="1"/>
      <c r="B26" s="42" t="s">
        <v>76</v>
      </c>
      <c r="C26" s="82"/>
      <c r="D26" s="418"/>
      <c r="E26" s="419"/>
      <c r="F26" s="419"/>
      <c r="G26" s="419"/>
      <c r="H26" s="420"/>
      <c r="I26" s="72"/>
      <c r="J26" s="83"/>
      <c r="K26" s="72"/>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8"/>
      <c r="B28" s="395" t="s">
        <v>77</v>
      </c>
      <c r="C28" s="376"/>
      <c r="D28" s="371"/>
      <c r="E28" s="29"/>
      <c r="F28" s="29"/>
      <c r="G28" s="10"/>
      <c r="H28" s="29"/>
      <c r="I28" s="29"/>
      <c r="J28" s="10"/>
      <c r="K28" s="29"/>
      <c r="L28" s="28"/>
      <c r="M28" s="28"/>
      <c r="N28" s="28"/>
      <c r="O28" s="28"/>
      <c r="P28" s="28"/>
      <c r="Q28" s="28"/>
      <c r="R28" s="28"/>
      <c r="S28" s="28"/>
      <c r="T28" s="28"/>
      <c r="U28" s="28"/>
      <c r="V28" s="28"/>
      <c r="W28" s="28"/>
      <c r="X28" s="28"/>
      <c r="Y28" s="28"/>
      <c r="Z28" s="28"/>
    </row>
    <row r="29" spans="1:26" ht="27" customHeight="1">
      <c r="A29" s="28"/>
      <c r="B29" s="372"/>
      <c r="C29" s="377"/>
      <c r="D29" s="373"/>
      <c r="E29" s="29"/>
      <c r="F29" s="29"/>
      <c r="G29" s="10"/>
      <c r="H29" s="29"/>
      <c r="I29" s="29"/>
      <c r="J29" s="10"/>
      <c r="K29" s="29"/>
      <c r="L29" s="28"/>
      <c r="M29" s="28"/>
      <c r="N29" s="28"/>
      <c r="O29" s="28"/>
      <c r="P29" s="28"/>
      <c r="Q29" s="28"/>
      <c r="R29" s="28"/>
      <c r="S29" s="28"/>
      <c r="T29" s="28"/>
      <c r="U29" s="28"/>
      <c r="V29" s="28"/>
      <c r="W29" s="28"/>
      <c r="X29" s="28"/>
      <c r="Y29" s="28"/>
      <c r="Z29" s="28"/>
    </row>
    <row r="30" spans="1:26" ht="15.75" customHeight="1">
      <c r="A30" s="1"/>
      <c r="B30" s="15" t="s">
        <v>78</v>
      </c>
      <c r="C30" s="15"/>
      <c r="D30" s="346"/>
      <c r="E30" s="15" t="s">
        <v>79</v>
      </c>
      <c r="F30" s="15"/>
      <c r="G30" s="346"/>
      <c r="H30" s="15" t="s">
        <v>80</v>
      </c>
      <c r="I30" s="15"/>
      <c r="J30" s="346"/>
      <c r="K30" s="29"/>
    </row>
    <row r="31" spans="1:26" ht="15.75" customHeight="1">
      <c r="A31" s="1"/>
      <c r="B31" s="15"/>
      <c r="C31" s="15"/>
      <c r="D31" s="10"/>
      <c r="E31" s="15"/>
      <c r="F31" s="15"/>
      <c r="G31" s="10"/>
      <c r="H31" s="15"/>
      <c r="I31" s="15"/>
      <c r="J31" s="10"/>
      <c r="K31" s="29"/>
    </row>
    <row r="32" spans="1:26" ht="15.75" customHeight="1">
      <c r="A32" s="1"/>
      <c r="B32" s="15" t="s">
        <v>81</v>
      </c>
      <c r="C32" s="15"/>
      <c r="D32" s="346"/>
      <c r="E32" s="15" t="s">
        <v>81</v>
      </c>
      <c r="F32" s="15"/>
      <c r="G32" s="346"/>
      <c r="H32" s="15" t="s">
        <v>81</v>
      </c>
      <c r="I32" s="15"/>
      <c r="J32" s="346"/>
      <c r="K32" s="29"/>
    </row>
    <row r="33" spans="1:26" ht="15.75" customHeight="1">
      <c r="A33" s="1"/>
      <c r="B33" s="15"/>
      <c r="C33" s="15"/>
      <c r="D33" s="10"/>
      <c r="E33" s="15"/>
      <c r="F33" s="15"/>
      <c r="G33" s="10"/>
      <c r="H33" s="15"/>
      <c r="I33" s="15"/>
      <c r="J33" s="10"/>
      <c r="K33" s="29"/>
    </row>
    <row r="34" spans="1:26" ht="15.75" customHeight="1">
      <c r="A34" s="1"/>
      <c r="B34" s="15" t="s">
        <v>82</v>
      </c>
      <c r="C34" s="15"/>
      <c r="D34" s="346"/>
      <c r="E34" s="15" t="s">
        <v>82</v>
      </c>
      <c r="F34" s="15"/>
      <c r="G34" s="346"/>
      <c r="H34" s="15" t="s">
        <v>82</v>
      </c>
      <c r="I34" s="15"/>
      <c r="J34" s="346"/>
      <c r="K34" s="29"/>
    </row>
    <row r="35" spans="1:26" ht="15.75" customHeight="1">
      <c r="A35" s="1"/>
      <c r="B35" s="15"/>
      <c r="C35" s="15"/>
      <c r="D35" s="10"/>
      <c r="E35" s="15"/>
      <c r="F35" s="15"/>
      <c r="G35" s="10"/>
      <c r="H35" s="15"/>
      <c r="I35" s="15"/>
      <c r="J35" s="10"/>
      <c r="K35" s="29"/>
    </row>
    <row r="36" spans="1:26" ht="15" customHeight="1">
      <c r="A36" s="1"/>
      <c r="B36" s="15"/>
      <c r="C36" s="15"/>
      <c r="D36" s="10"/>
      <c r="E36" s="15"/>
      <c r="F36" s="15"/>
      <c r="G36" s="10"/>
      <c r="H36" s="15"/>
      <c r="I36" s="15"/>
      <c r="J36" s="10"/>
      <c r="K36" s="29"/>
      <c r="L36" s="1"/>
      <c r="M36" s="1"/>
      <c r="N36" s="1"/>
      <c r="O36" s="1"/>
      <c r="P36" s="1"/>
      <c r="Q36" s="1"/>
      <c r="R36" s="1"/>
      <c r="S36" s="1"/>
      <c r="T36" s="1"/>
      <c r="U36" s="1"/>
      <c r="V36" s="1"/>
      <c r="W36" s="1"/>
      <c r="X36" s="1"/>
      <c r="Y36" s="1"/>
      <c r="Z36" s="1"/>
    </row>
    <row r="37" spans="1:26" ht="15.75" customHeight="1">
      <c r="A37" s="1"/>
      <c r="B37" s="15" t="s">
        <v>83</v>
      </c>
      <c r="C37" s="15"/>
      <c r="D37" s="346"/>
      <c r="E37" s="15" t="s">
        <v>84</v>
      </c>
      <c r="F37" s="15"/>
      <c r="G37" s="346"/>
      <c r="H37" s="15" t="s">
        <v>85</v>
      </c>
      <c r="I37" s="15"/>
      <c r="J37" s="346"/>
      <c r="K37" s="29"/>
      <c r="L37" s="1"/>
      <c r="M37" s="1"/>
      <c r="N37" s="1"/>
      <c r="O37" s="1"/>
      <c r="P37" s="1"/>
      <c r="Q37" s="1"/>
      <c r="R37" s="1"/>
      <c r="S37" s="1"/>
      <c r="T37" s="1"/>
      <c r="U37" s="1"/>
      <c r="V37" s="1"/>
      <c r="W37" s="1"/>
      <c r="X37" s="1"/>
      <c r="Y37" s="1"/>
      <c r="Z37" s="1"/>
    </row>
    <row r="38" spans="1:26" ht="15.75" customHeight="1">
      <c r="A38" s="1"/>
      <c r="B38" s="15"/>
      <c r="C38" s="15"/>
      <c r="D38" s="10"/>
      <c r="E38" s="15"/>
      <c r="F38" s="15"/>
      <c r="G38" s="10"/>
      <c r="H38" s="15"/>
      <c r="I38" s="15"/>
      <c r="J38" s="10"/>
      <c r="K38" s="29"/>
      <c r="L38" s="1"/>
      <c r="M38" s="1"/>
      <c r="N38" s="1"/>
      <c r="O38" s="1"/>
      <c r="P38" s="1"/>
      <c r="Q38" s="1"/>
      <c r="R38" s="1"/>
      <c r="S38" s="1"/>
      <c r="T38" s="1"/>
      <c r="U38" s="1"/>
      <c r="V38" s="1"/>
      <c r="W38" s="1"/>
      <c r="X38" s="1"/>
      <c r="Y38" s="1"/>
      <c r="Z38" s="1"/>
    </row>
    <row r="39" spans="1:26" ht="15.75" customHeight="1">
      <c r="A39" s="1"/>
      <c r="B39" s="15" t="s">
        <v>81</v>
      </c>
      <c r="C39" s="15"/>
      <c r="D39" s="346"/>
      <c r="E39" s="15" t="s">
        <v>81</v>
      </c>
      <c r="F39" s="15"/>
      <c r="G39" s="346"/>
      <c r="H39" s="15" t="s">
        <v>81</v>
      </c>
      <c r="I39" s="15"/>
      <c r="J39" s="346"/>
      <c r="K39" s="29"/>
      <c r="L39" s="1"/>
      <c r="M39" s="1"/>
      <c r="N39" s="1"/>
      <c r="O39" s="1"/>
      <c r="P39" s="1"/>
      <c r="Q39" s="1"/>
      <c r="R39" s="1"/>
      <c r="S39" s="1"/>
      <c r="T39" s="1"/>
      <c r="U39" s="1"/>
      <c r="V39" s="1"/>
      <c r="W39" s="1"/>
      <c r="X39" s="1"/>
      <c r="Y39" s="1"/>
      <c r="Z39" s="1"/>
    </row>
    <row r="40" spans="1:26" ht="15.75" customHeight="1">
      <c r="A40" s="1"/>
      <c r="B40" s="15"/>
      <c r="C40" s="15"/>
      <c r="D40" s="10"/>
      <c r="E40" s="15"/>
      <c r="F40" s="15"/>
      <c r="G40" s="10"/>
      <c r="H40" s="15"/>
      <c r="I40" s="15"/>
      <c r="J40" s="10"/>
      <c r="K40" s="29"/>
      <c r="L40" s="1"/>
      <c r="M40" s="1"/>
      <c r="N40" s="1"/>
      <c r="O40" s="1"/>
      <c r="P40" s="1"/>
      <c r="Q40" s="1"/>
      <c r="R40" s="1"/>
      <c r="S40" s="1"/>
      <c r="T40" s="1"/>
      <c r="U40" s="1"/>
      <c r="V40" s="1"/>
      <c r="W40" s="1"/>
      <c r="X40" s="1"/>
      <c r="Y40" s="1"/>
      <c r="Z40" s="1"/>
    </row>
    <row r="41" spans="1:26" ht="15.75" customHeight="1">
      <c r="A41" s="1"/>
      <c r="B41" s="15" t="s">
        <v>82</v>
      </c>
      <c r="C41" s="15"/>
      <c r="D41" s="346"/>
      <c r="E41" s="15" t="s">
        <v>82</v>
      </c>
      <c r="F41" s="15"/>
      <c r="G41" s="346"/>
      <c r="H41" s="15" t="s">
        <v>82</v>
      </c>
      <c r="I41" s="15"/>
      <c r="J41" s="346"/>
      <c r="K41" s="29"/>
      <c r="L41" s="1"/>
      <c r="M41" s="1"/>
      <c r="N41" s="1"/>
      <c r="O41" s="1"/>
      <c r="P41" s="1"/>
      <c r="Q41" s="1"/>
      <c r="R41" s="1"/>
      <c r="S41" s="1"/>
      <c r="T41" s="1"/>
      <c r="U41" s="1"/>
      <c r="V41" s="1"/>
      <c r="W41" s="1"/>
      <c r="X41" s="1"/>
      <c r="Y41" s="1"/>
      <c r="Z41" s="1"/>
    </row>
    <row r="42" spans="1:26" ht="9" customHeight="1">
      <c r="A42" s="1"/>
      <c r="B42" s="15"/>
      <c r="C42" s="15"/>
      <c r="D42" s="10"/>
      <c r="E42" s="15"/>
      <c r="F42" s="15"/>
      <c r="G42" s="10"/>
      <c r="H42" s="15"/>
      <c r="I42" s="15"/>
      <c r="J42" s="10"/>
      <c r="K42" s="29"/>
      <c r="L42" s="1"/>
      <c r="M42" s="1"/>
      <c r="N42" s="1"/>
      <c r="O42" s="1"/>
      <c r="P42" s="1"/>
      <c r="Q42" s="1"/>
      <c r="R42" s="1"/>
      <c r="S42" s="1"/>
      <c r="T42" s="1"/>
      <c r="U42" s="1"/>
      <c r="V42" s="1"/>
      <c r="W42" s="1"/>
      <c r="X42" s="1"/>
      <c r="Y42" s="1"/>
      <c r="Z42" s="1"/>
    </row>
    <row r="43" spans="1:26" ht="15.75" customHeight="1">
      <c r="A43" s="1"/>
      <c r="B43" s="84"/>
      <c r="C43" s="85"/>
      <c r="D43" s="34"/>
      <c r="E43" s="82"/>
      <c r="F43" s="85"/>
      <c r="G43" s="34"/>
      <c r="H43" s="82"/>
      <c r="I43" s="85"/>
      <c r="J43" s="34"/>
      <c r="K43" s="86"/>
    </row>
    <row r="44" spans="1:26" ht="15" customHeight="1">
      <c r="A44" s="1"/>
      <c r="B44" s="42" t="s">
        <v>86</v>
      </c>
      <c r="C44" s="46"/>
      <c r="D44" s="87" t="str">
        <f>IF($D$19="VO - výzkumná organizace","U veřejných výzkumných organizací není relevantní.","")</f>
        <v/>
      </c>
      <c r="E44" s="88"/>
      <c r="F44" s="88"/>
      <c r="G44" s="88"/>
      <c r="H44" s="88"/>
      <c r="I44" s="88"/>
      <c r="J44" s="88"/>
      <c r="K44" s="88"/>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395" t="s">
        <v>87</v>
      </c>
      <c r="C46" s="376"/>
      <c r="D46" s="371"/>
      <c r="E46" s="13"/>
      <c r="F46" s="13"/>
      <c r="G46" s="13"/>
      <c r="H46" s="13"/>
      <c r="I46" s="13"/>
      <c r="J46" s="13"/>
      <c r="K46" s="13"/>
      <c r="L46" s="1"/>
      <c r="M46" s="1"/>
      <c r="N46" s="1"/>
      <c r="O46" s="1"/>
      <c r="P46" s="1"/>
      <c r="Q46" s="1"/>
      <c r="R46" s="1"/>
      <c r="S46" s="1"/>
      <c r="T46" s="1"/>
      <c r="U46" s="1"/>
      <c r="V46" s="1"/>
      <c r="W46" s="1"/>
      <c r="X46" s="1"/>
      <c r="Y46" s="1"/>
      <c r="Z46" s="1"/>
    </row>
    <row r="47" spans="1:26" ht="39" customHeight="1">
      <c r="A47" s="1"/>
      <c r="B47" s="372"/>
      <c r="C47" s="377"/>
      <c r="D47" s="373"/>
      <c r="E47" s="29"/>
      <c r="F47" s="29"/>
      <c r="G47" s="29"/>
      <c r="H47" s="29"/>
      <c r="I47" s="29"/>
      <c r="J47" s="29"/>
      <c r="K47" s="29"/>
    </row>
    <row r="48" spans="1:26" ht="18.75" customHeight="1">
      <c r="A48" s="1"/>
      <c r="B48" s="89" t="s">
        <v>88</v>
      </c>
      <c r="C48" s="90"/>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395" t="s">
        <v>89</v>
      </c>
      <c r="C49" s="376"/>
      <c r="D49" s="371"/>
      <c r="E49" s="13"/>
      <c r="F49" s="13"/>
      <c r="G49" s="91"/>
      <c r="H49" s="13"/>
      <c r="I49" s="13"/>
      <c r="J49" s="91"/>
      <c r="K49" s="13"/>
    </row>
    <row r="50" spans="1:26" ht="38.25" customHeight="1">
      <c r="A50" s="1"/>
      <c r="B50" s="372"/>
      <c r="C50" s="377"/>
      <c r="D50" s="373"/>
      <c r="E50" s="13"/>
      <c r="F50" s="13"/>
      <c r="G50" s="91"/>
      <c r="H50" s="13"/>
      <c r="I50" s="13"/>
      <c r="J50" s="91"/>
      <c r="K50" s="13"/>
      <c r="L50" s="1"/>
      <c r="M50" s="1"/>
      <c r="N50" s="1"/>
      <c r="O50" s="1"/>
      <c r="P50" s="1"/>
      <c r="Q50" s="1"/>
      <c r="R50" s="1"/>
      <c r="S50" s="1"/>
      <c r="T50" s="1"/>
      <c r="U50" s="1"/>
      <c r="V50" s="1"/>
      <c r="W50" s="1"/>
      <c r="X50" s="1"/>
      <c r="Y50" s="1"/>
      <c r="Z50" s="1"/>
    </row>
    <row r="51" spans="1:26" ht="15.75" customHeight="1">
      <c r="A51" s="1"/>
      <c r="B51" s="15" t="s">
        <v>90</v>
      </c>
      <c r="C51" s="48"/>
      <c r="D51" s="346"/>
      <c r="E51" s="15" t="s">
        <v>91</v>
      </c>
      <c r="F51" s="92"/>
      <c r="G51" s="346"/>
      <c r="H51" s="15" t="s">
        <v>92</v>
      </c>
      <c r="I51" s="92"/>
      <c r="J51" s="346"/>
      <c r="K51" s="29"/>
    </row>
    <row r="52" spans="1:26" ht="15.75" customHeight="1">
      <c r="A52" s="1"/>
      <c r="B52" s="37"/>
      <c r="C52" s="29"/>
      <c r="D52" s="39"/>
      <c r="E52" s="37"/>
      <c r="F52" s="29"/>
      <c r="G52" s="29"/>
      <c r="H52" s="37"/>
      <c r="I52" s="29"/>
      <c r="J52" s="29"/>
      <c r="K52" s="29"/>
    </row>
    <row r="53" spans="1:26" ht="15.75" customHeight="1">
      <c r="A53" s="1"/>
      <c r="B53" s="15" t="s">
        <v>81</v>
      </c>
      <c r="C53" s="92"/>
      <c r="D53" s="346"/>
      <c r="E53" s="15" t="s">
        <v>81</v>
      </c>
      <c r="F53" s="92"/>
      <c r="G53" s="346"/>
      <c r="H53" s="15" t="s">
        <v>81</v>
      </c>
      <c r="I53" s="92"/>
      <c r="J53" s="346"/>
      <c r="K53" s="29"/>
    </row>
    <row r="54" spans="1:26" ht="15.75" customHeight="1">
      <c r="A54" s="1"/>
      <c r="B54" s="37"/>
      <c r="C54" s="29"/>
      <c r="D54" s="39"/>
      <c r="E54" s="37"/>
      <c r="F54" s="29"/>
      <c r="G54" s="29"/>
      <c r="H54" s="37"/>
      <c r="I54" s="29"/>
      <c r="J54" s="29"/>
      <c r="K54" s="29"/>
    </row>
    <row r="55" spans="1:26" ht="15.75" customHeight="1">
      <c r="A55" s="1"/>
      <c r="B55" s="15" t="s">
        <v>69</v>
      </c>
      <c r="C55" s="92"/>
      <c r="D55" s="346"/>
      <c r="E55" s="15" t="s">
        <v>69</v>
      </c>
      <c r="F55" s="92"/>
      <c r="G55" s="346"/>
      <c r="H55" s="15" t="s">
        <v>69</v>
      </c>
      <c r="I55" s="92"/>
      <c r="J55" s="346"/>
      <c r="K55" s="29"/>
    </row>
    <row r="56" spans="1:26" ht="15.75" customHeight="1">
      <c r="A56" s="1"/>
      <c r="B56" s="37"/>
      <c r="C56" s="29"/>
      <c r="D56" s="39"/>
      <c r="E56" s="37"/>
      <c r="F56" s="29"/>
      <c r="G56" s="29"/>
      <c r="H56" s="37"/>
      <c r="I56" s="29"/>
      <c r="J56" s="29"/>
      <c r="K56" s="29"/>
    </row>
    <row r="57" spans="1:26" ht="15.75" customHeight="1">
      <c r="A57" s="1"/>
      <c r="B57" s="15" t="s">
        <v>93</v>
      </c>
      <c r="C57" s="92"/>
      <c r="D57" s="346"/>
      <c r="E57" s="15" t="s">
        <v>93</v>
      </c>
      <c r="F57" s="92"/>
      <c r="G57" s="346"/>
      <c r="H57" s="15" t="s">
        <v>93</v>
      </c>
      <c r="I57" s="92"/>
      <c r="J57" s="346"/>
      <c r="K57" s="29"/>
    </row>
    <row r="58" spans="1:26" ht="15.75" customHeight="1">
      <c r="A58" s="1"/>
      <c r="B58" s="37"/>
      <c r="C58" s="29"/>
      <c r="D58" s="39"/>
      <c r="E58" s="37"/>
      <c r="F58" s="29"/>
      <c r="G58" s="29"/>
      <c r="H58" s="37"/>
      <c r="I58" s="29"/>
      <c r="J58" s="29"/>
      <c r="K58" s="29"/>
    </row>
    <row r="59" spans="1:26" ht="15.75" customHeight="1">
      <c r="A59" s="1"/>
      <c r="B59" s="15" t="s">
        <v>94</v>
      </c>
      <c r="C59" s="92"/>
      <c r="D59" s="349"/>
      <c r="E59" s="15" t="s">
        <v>94</v>
      </c>
      <c r="F59" s="92"/>
      <c r="G59" s="349"/>
      <c r="H59" s="15" t="s">
        <v>94</v>
      </c>
      <c r="I59" s="92"/>
      <c r="J59" s="349"/>
      <c r="K59" s="29"/>
    </row>
    <row r="60" spans="1:26" ht="15.75" customHeight="1">
      <c r="A60" s="1"/>
      <c r="B60" s="37"/>
      <c r="C60" s="29"/>
      <c r="D60" s="39"/>
      <c r="E60" s="37"/>
      <c r="F60" s="29"/>
      <c r="G60" s="29"/>
      <c r="H60" s="37"/>
      <c r="I60" s="29"/>
      <c r="J60" s="29"/>
      <c r="K60" s="29"/>
    </row>
    <row r="61" spans="1:26" ht="30" customHeight="1">
      <c r="A61" s="1"/>
      <c r="B61" s="15" t="s">
        <v>95</v>
      </c>
      <c r="C61" s="92"/>
      <c r="D61" s="346"/>
      <c r="E61" s="15" t="s">
        <v>95</v>
      </c>
      <c r="F61" s="92"/>
      <c r="G61" s="346"/>
      <c r="H61" s="15" t="s">
        <v>95</v>
      </c>
      <c r="I61" s="92"/>
      <c r="J61" s="346"/>
      <c r="K61" s="29"/>
    </row>
    <row r="62" spans="1:26" ht="15.75" customHeight="1">
      <c r="A62" s="1"/>
      <c r="B62" s="29"/>
      <c r="C62" s="29"/>
      <c r="D62" s="29"/>
      <c r="E62" s="29"/>
      <c r="F62" s="29"/>
      <c r="G62" s="29"/>
      <c r="H62" s="29"/>
      <c r="I62" s="29"/>
      <c r="J62" s="29"/>
      <c r="K62" s="29"/>
      <c r="L62" s="93"/>
      <c r="M62" s="93"/>
      <c r="N62" s="93"/>
      <c r="O62" s="93"/>
      <c r="P62" s="93"/>
      <c r="Q62" s="93"/>
    </row>
    <row r="63" spans="1:26" ht="15.75" customHeight="1">
      <c r="A63" s="1"/>
      <c r="B63" s="29"/>
      <c r="C63" s="29"/>
      <c r="D63" s="29"/>
      <c r="E63" s="29"/>
      <c r="F63" s="29"/>
      <c r="G63" s="29"/>
      <c r="H63" s="29"/>
      <c r="I63" s="29"/>
      <c r="J63" s="29"/>
      <c r="K63" s="29"/>
      <c r="L63" s="93"/>
      <c r="M63" s="93"/>
      <c r="N63" s="93"/>
      <c r="O63" s="93"/>
      <c r="P63" s="93"/>
      <c r="Q63" s="93"/>
      <c r="R63" s="1"/>
      <c r="S63" s="1"/>
      <c r="T63" s="1"/>
      <c r="U63" s="1"/>
      <c r="V63" s="1"/>
      <c r="W63" s="1"/>
      <c r="X63" s="1"/>
      <c r="Y63" s="1"/>
      <c r="Z63" s="1"/>
    </row>
    <row r="64" spans="1:26" ht="15.75" customHeight="1">
      <c r="A64" s="1"/>
      <c r="B64" s="15" t="s">
        <v>96</v>
      </c>
      <c r="C64" s="48"/>
      <c r="D64" s="346"/>
      <c r="E64" s="15" t="s">
        <v>97</v>
      </c>
      <c r="F64" s="92"/>
      <c r="G64" s="346"/>
      <c r="H64" s="15" t="s">
        <v>98</v>
      </c>
      <c r="I64" s="92"/>
      <c r="J64" s="346"/>
      <c r="K64" s="29"/>
      <c r="L64" s="93"/>
      <c r="M64" s="93"/>
      <c r="N64" s="93"/>
      <c r="O64" s="93"/>
      <c r="P64" s="93"/>
      <c r="Q64" s="93"/>
      <c r="R64" s="1"/>
      <c r="S64" s="1"/>
      <c r="T64" s="1"/>
      <c r="U64" s="1"/>
      <c r="V64" s="1"/>
      <c r="W64" s="1"/>
      <c r="X64" s="1"/>
      <c r="Y64" s="1"/>
      <c r="Z64" s="1"/>
    </row>
    <row r="65" spans="1:26" ht="15.75" customHeight="1">
      <c r="A65" s="1"/>
      <c r="B65" s="37"/>
      <c r="C65" s="29"/>
      <c r="D65" s="39"/>
      <c r="E65" s="37"/>
      <c r="F65" s="29"/>
      <c r="G65" s="29"/>
      <c r="H65" s="37"/>
      <c r="I65" s="29"/>
      <c r="J65" s="29"/>
      <c r="K65" s="29"/>
      <c r="L65" s="93"/>
      <c r="M65" s="93"/>
      <c r="N65" s="93"/>
      <c r="O65" s="93"/>
      <c r="P65" s="93"/>
      <c r="Q65" s="93"/>
      <c r="R65" s="1"/>
      <c r="S65" s="1"/>
      <c r="T65" s="1"/>
      <c r="U65" s="1"/>
      <c r="V65" s="1"/>
      <c r="W65" s="1"/>
      <c r="X65" s="1"/>
      <c r="Y65" s="1"/>
      <c r="Z65" s="1"/>
    </row>
    <row r="66" spans="1:26" ht="15.75" customHeight="1">
      <c r="A66" s="1"/>
      <c r="B66" s="15" t="s">
        <v>81</v>
      </c>
      <c r="C66" s="92"/>
      <c r="D66" s="346"/>
      <c r="E66" s="15" t="s">
        <v>81</v>
      </c>
      <c r="F66" s="92"/>
      <c r="G66" s="346"/>
      <c r="H66" s="15" t="s">
        <v>81</v>
      </c>
      <c r="I66" s="92"/>
      <c r="J66" s="346"/>
      <c r="K66" s="29"/>
      <c r="L66" s="93"/>
      <c r="M66" s="93"/>
      <c r="N66" s="93"/>
      <c r="O66" s="93"/>
      <c r="P66" s="93"/>
      <c r="Q66" s="93"/>
      <c r="R66" s="1"/>
      <c r="S66" s="1"/>
      <c r="T66" s="1"/>
      <c r="U66" s="1"/>
      <c r="V66" s="1"/>
      <c r="W66" s="1"/>
      <c r="X66" s="1"/>
      <c r="Y66" s="1"/>
      <c r="Z66" s="1"/>
    </row>
    <row r="67" spans="1:26" ht="15.75" customHeight="1">
      <c r="A67" s="1"/>
      <c r="B67" s="37"/>
      <c r="C67" s="29"/>
      <c r="D67" s="39"/>
      <c r="E67" s="37"/>
      <c r="F67" s="29"/>
      <c r="G67" s="29"/>
      <c r="H67" s="37"/>
      <c r="I67" s="29"/>
      <c r="J67" s="29"/>
      <c r="K67" s="29"/>
      <c r="L67" s="93"/>
      <c r="M67" s="93"/>
      <c r="N67" s="93"/>
      <c r="O67" s="93"/>
      <c r="P67" s="93"/>
      <c r="Q67" s="93"/>
      <c r="R67" s="1"/>
      <c r="S67" s="1"/>
      <c r="T67" s="1"/>
      <c r="U67" s="1"/>
      <c r="V67" s="1"/>
      <c r="W67" s="1"/>
      <c r="X67" s="1"/>
      <c r="Y67" s="1"/>
      <c r="Z67" s="1"/>
    </row>
    <row r="68" spans="1:26" ht="15.75" customHeight="1">
      <c r="A68" s="1"/>
      <c r="B68" s="15" t="s">
        <v>69</v>
      </c>
      <c r="C68" s="92"/>
      <c r="D68" s="346"/>
      <c r="E68" s="15" t="s">
        <v>69</v>
      </c>
      <c r="F68" s="92"/>
      <c r="G68" s="346"/>
      <c r="H68" s="15" t="s">
        <v>69</v>
      </c>
      <c r="I68" s="92"/>
      <c r="J68" s="346"/>
      <c r="K68" s="29"/>
      <c r="L68" s="93"/>
      <c r="M68" s="93"/>
      <c r="N68" s="93"/>
      <c r="O68" s="93"/>
      <c r="P68" s="93"/>
      <c r="Q68" s="93"/>
      <c r="R68" s="1"/>
      <c r="S68" s="1"/>
      <c r="T68" s="1"/>
      <c r="U68" s="1"/>
      <c r="V68" s="1"/>
      <c r="W68" s="1"/>
      <c r="X68" s="1"/>
      <c r="Y68" s="1"/>
      <c r="Z68" s="1"/>
    </row>
    <row r="69" spans="1:26" ht="15.75" customHeight="1">
      <c r="A69" s="1"/>
      <c r="B69" s="37"/>
      <c r="C69" s="29"/>
      <c r="D69" s="39"/>
      <c r="E69" s="37"/>
      <c r="F69" s="29"/>
      <c r="G69" s="29"/>
      <c r="H69" s="37"/>
      <c r="I69" s="29"/>
      <c r="J69" s="29"/>
      <c r="K69" s="29"/>
      <c r="L69" s="93"/>
      <c r="M69" s="93"/>
      <c r="N69" s="93"/>
      <c r="O69" s="93"/>
      <c r="P69" s="93"/>
      <c r="Q69" s="93"/>
      <c r="R69" s="1"/>
      <c r="S69" s="1"/>
      <c r="T69" s="1"/>
      <c r="U69" s="1"/>
      <c r="V69" s="1"/>
      <c r="W69" s="1"/>
      <c r="X69" s="1"/>
      <c r="Y69" s="1"/>
      <c r="Z69" s="1"/>
    </row>
    <row r="70" spans="1:26" ht="15.75" customHeight="1">
      <c r="A70" s="1"/>
      <c r="B70" s="15" t="s">
        <v>93</v>
      </c>
      <c r="C70" s="92"/>
      <c r="D70" s="346"/>
      <c r="E70" s="15" t="s">
        <v>93</v>
      </c>
      <c r="F70" s="92"/>
      <c r="G70" s="346"/>
      <c r="H70" s="15" t="s">
        <v>93</v>
      </c>
      <c r="I70" s="92"/>
      <c r="J70" s="346"/>
      <c r="K70" s="29"/>
      <c r="L70" s="93"/>
      <c r="M70" s="93"/>
      <c r="N70" s="93"/>
      <c r="O70" s="93"/>
      <c r="P70" s="93"/>
      <c r="Q70" s="93"/>
      <c r="R70" s="1"/>
      <c r="S70" s="1"/>
      <c r="T70" s="1"/>
      <c r="U70" s="1"/>
      <c r="V70" s="1"/>
      <c r="W70" s="1"/>
      <c r="X70" s="1"/>
      <c r="Y70" s="1"/>
      <c r="Z70" s="1"/>
    </row>
    <row r="71" spans="1:26" ht="15.75" customHeight="1">
      <c r="A71" s="1"/>
      <c r="B71" s="37"/>
      <c r="C71" s="29"/>
      <c r="D71" s="39"/>
      <c r="E71" s="37"/>
      <c r="F71" s="29"/>
      <c r="G71" s="29"/>
      <c r="H71" s="37"/>
      <c r="I71" s="29"/>
      <c r="J71" s="29"/>
      <c r="K71" s="29"/>
      <c r="L71" s="93"/>
      <c r="M71" s="93"/>
      <c r="N71" s="93"/>
      <c r="O71" s="93"/>
      <c r="P71" s="93"/>
      <c r="Q71" s="93"/>
      <c r="R71" s="1"/>
      <c r="S71" s="1"/>
      <c r="T71" s="1"/>
      <c r="U71" s="1"/>
      <c r="V71" s="1"/>
      <c r="W71" s="1"/>
      <c r="X71" s="1"/>
      <c r="Y71" s="1"/>
      <c r="Z71" s="1"/>
    </row>
    <row r="72" spans="1:26" ht="15.75" customHeight="1">
      <c r="A72" s="1"/>
      <c r="B72" s="15" t="s">
        <v>94</v>
      </c>
      <c r="C72" s="92"/>
      <c r="D72" s="350"/>
      <c r="E72" s="15" t="s">
        <v>94</v>
      </c>
      <c r="F72" s="92"/>
      <c r="G72" s="349"/>
      <c r="H72" s="15" t="s">
        <v>94</v>
      </c>
      <c r="I72" s="92"/>
      <c r="J72" s="349"/>
      <c r="K72" s="29"/>
      <c r="L72" s="93"/>
      <c r="M72" s="93"/>
      <c r="N72" s="93"/>
      <c r="O72" s="93"/>
      <c r="P72" s="93"/>
      <c r="Q72" s="93"/>
      <c r="R72" s="1"/>
      <c r="S72" s="1"/>
      <c r="T72" s="1"/>
      <c r="U72" s="1"/>
      <c r="V72" s="1"/>
      <c r="W72" s="1"/>
      <c r="X72" s="1"/>
      <c r="Y72" s="1"/>
      <c r="Z72" s="1"/>
    </row>
    <row r="73" spans="1:26" ht="15.75" customHeight="1">
      <c r="A73" s="1"/>
      <c r="B73" s="37"/>
      <c r="C73" s="29"/>
      <c r="D73" s="39"/>
      <c r="E73" s="37"/>
      <c r="F73" s="29"/>
      <c r="G73" s="29"/>
      <c r="H73" s="37"/>
      <c r="I73" s="29"/>
      <c r="J73" s="29"/>
      <c r="K73" s="29"/>
      <c r="L73" s="93"/>
      <c r="M73" s="93"/>
      <c r="N73" s="93"/>
      <c r="O73" s="93"/>
      <c r="P73" s="93"/>
      <c r="Q73" s="93"/>
      <c r="R73" s="1"/>
      <c r="S73" s="1"/>
      <c r="T73" s="1"/>
      <c r="U73" s="1"/>
      <c r="V73" s="1"/>
      <c r="W73" s="1"/>
      <c r="X73" s="1"/>
      <c r="Y73" s="1"/>
      <c r="Z73" s="1"/>
    </row>
    <row r="74" spans="1:26" ht="30" customHeight="1">
      <c r="A74" s="1"/>
      <c r="B74" s="15" t="s">
        <v>95</v>
      </c>
      <c r="C74" s="92"/>
      <c r="D74" s="346"/>
      <c r="E74" s="15" t="s">
        <v>95</v>
      </c>
      <c r="F74" s="92"/>
      <c r="G74" s="346"/>
      <c r="H74" s="15" t="s">
        <v>95</v>
      </c>
      <c r="I74" s="92"/>
      <c r="J74" s="346"/>
      <c r="K74" s="29"/>
      <c r="L74" s="93"/>
      <c r="M74" s="93"/>
      <c r="N74" s="93"/>
      <c r="O74" s="93"/>
      <c r="P74" s="93"/>
      <c r="Q74" s="93"/>
      <c r="R74" s="1"/>
      <c r="S74" s="1"/>
      <c r="T74" s="1"/>
      <c r="U74" s="1"/>
      <c r="V74" s="1"/>
      <c r="W74" s="1"/>
      <c r="X74" s="1"/>
      <c r="Y74" s="1"/>
      <c r="Z74" s="1"/>
    </row>
    <row r="75" spans="1:26" ht="9" customHeight="1">
      <c r="A75" s="1"/>
      <c r="B75" s="15"/>
      <c r="C75" s="92"/>
      <c r="D75" s="10"/>
      <c r="E75" s="15"/>
      <c r="F75" s="92"/>
      <c r="G75" s="10"/>
      <c r="H75" s="15"/>
      <c r="I75" s="92"/>
      <c r="J75" s="10"/>
      <c r="K75" s="29"/>
      <c r="L75" s="93"/>
      <c r="M75" s="93"/>
      <c r="N75" s="93"/>
      <c r="O75" s="93"/>
      <c r="P75" s="93"/>
      <c r="Q75" s="93"/>
      <c r="R75" s="1"/>
      <c r="S75" s="1"/>
      <c r="T75" s="1"/>
      <c r="U75" s="1"/>
      <c r="V75" s="1"/>
      <c r="W75" s="1"/>
      <c r="X75" s="1"/>
      <c r="Y75" s="1"/>
      <c r="Z75" s="1"/>
    </row>
    <row r="76" spans="1:26" ht="9" customHeight="1">
      <c r="A76" s="28"/>
      <c r="B76" s="11"/>
      <c r="C76" s="11"/>
      <c r="D76" s="11"/>
      <c r="E76" s="11"/>
      <c r="F76" s="11"/>
      <c r="G76" s="11"/>
      <c r="H76" s="11"/>
      <c r="I76" s="11"/>
      <c r="J76" s="11"/>
      <c r="K76" s="11"/>
      <c r="L76" s="94"/>
      <c r="M76" s="94"/>
      <c r="N76" s="94"/>
      <c r="O76" s="94"/>
      <c r="P76" s="94"/>
      <c r="Q76" s="94"/>
      <c r="R76" s="28"/>
      <c r="S76" s="28"/>
      <c r="T76" s="28"/>
      <c r="U76" s="28"/>
      <c r="V76" s="28"/>
      <c r="W76" s="28"/>
      <c r="X76" s="28"/>
      <c r="Y76" s="28"/>
      <c r="Z76" s="28"/>
    </row>
    <row r="77" spans="1:26" ht="9.75" customHeight="1">
      <c r="A77" s="28"/>
      <c r="B77" s="29"/>
      <c r="C77" s="29"/>
      <c r="D77" s="29"/>
      <c r="E77" s="29"/>
      <c r="F77" s="29"/>
      <c r="G77" s="29"/>
      <c r="H77" s="29"/>
      <c r="I77" s="29"/>
      <c r="J77" s="29"/>
      <c r="K77" s="29"/>
      <c r="L77" s="94"/>
      <c r="M77" s="94"/>
      <c r="N77" s="94"/>
      <c r="O77" s="94"/>
      <c r="P77" s="94"/>
      <c r="Q77" s="94"/>
      <c r="R77" s="28"/>
      <c r="S77" s="28"/>
      <c r="T77" s="28"/>
      <c r="U77" s="28"/>
      <c r="V77" s="28"/>
      <c r="W77" s="28"/>
      <c r="X77" s="28"/>
      <c r="Y77" s="28"/>
      <c r="Z77" s="28"/>
    </row>
    <row r="78" spans="1:26" ht="18.75" customHeight="1">
      <c r="A78" s="1"/>
      <c r="B78" s="89" t="s">
        <v>99</v>
      </c>
      <c r="C78" s="90"/>
      <c r="D78" s="29"/>
      <c r="E78" s="29"/>
      <c r="F78" s="29"/>
      <c r="G78" s="29"/>
      <c r="H78" s="29"/>
      <c r="I78" s="29"/>
      <c r="J78" s="29"/>
      <c r="K78" s="29"/>
      <c r="L78" s="93"/>
      <c r="M78" s="93"/>
      <c r="N78" s="93"/>
      <c r="O78" s="93"/>
      <c r="P78" s="93"/>
      <c r="Q78" s="93"/>
    </row>
    <row r="79" spans="1:26" ht="306" customHeight="1">
      <c r="A79" s="1"/>
      <c r="B79" s="407" t="s">
        <v>100</v>
      </c>
      <c r="C79" s="359"/>
      <c r="D79" s="360"/>
      <c r="E79" s="29"/>
      <c r="F79" s="29"/>
      <c r="G79" s="401"/>
      <c r="H79" s="400"/>
      <c r="I79" s="29"/>
      <c r="J79" s="95" t="str">
        <f>IF($D$19="VO - výzkumná organizace","Není relevantní","Zapsáno znaků: "&amp;LEN(G79)&amp;" z max. 1000")</f>
        <v>Zapsáno znaků: 0 z max. 1000</v>
      </c>
      <c r="K79" s="29"/>
      <c r="L79" s="93"/>
      <c r="M79" s="93"/>
      <c r="N79" s="93"/>
      <c r="O79" s="93"/>
      <c r="P79" s="93"/>
      <c r="Q79" s="93"/>
      <c r="R79" s="1"/>
      <c r="S79" s="1"/>
      <c r="T79" s="1"/>
      <c r="U79" s="1"/>
      <c r="V79" s="1"/>
      <c r="W79" s="1"/>
      <c r="X79" s="1"/>
      <c r="Y79" s="1"/>
      <c r="Z79" s="1"/>
    </row>
    <row r="80" spans="1:26" ht="15.75" customHeight="1">
      <c r="A80" s="1"/>
      <c r="B80" s="29"/>
      <c r="C80" s="29"/>
      <c r="D80" s="29"/>
      <c r="E80" s="29"/>
      <c r="F80" s="29"/>
      <c r="G80" s="29"/>
      <c r="H80" s="29"/>
      <c r="I80" s="29"/>
      <c r="J80" s="29"/>
      <c r="K80" s="29"/>
      <c r="L80" s="93"/>
      <c r="M80" s="93"/>
      <c r="N80" s="93"/>
      <c r="O80" s="93"/>
      <c r="P80" s="93"/>
      <c r="Q80" s="93"/>
    </row>
    <row r="81" spans="1:26" ht="9" customHeight="1">
      <c r="A81" s="1"/>
      <c r="B81" s="23"/>
      <c r="C81" s="23"/>
      <c r="D81" s="23"/>
      <c r="E81" s="23"/>
      <c r="F81" s="23"/>
      <c r="G81" s="23"/>
      <c r="H81" s="23"/>
      <c r="I81" s="23"/>
      <c r="J81" s="23"/>
      <c r="K81" s="23"/>
      <c r="L81" s="93"/>
      <c r="M81" s="93"/>
      <c r="N81" s="93"/>
      <c r="O81" s="93"/>
      <c r="P81" s="93"/>
      <c r="Q81" s="93"/>
      <c r="R81" s="1"/>
      <c r="S81" s="1"/>
      <c r="T81" s="1"/>
      <c r="U81" s="1"/>
      <c r="V81" s="1"/>
      <c r="W81" s="1"/>
      <c r="X81" s="1"/>
      <c r="Y81" s="1"/>
      <c r="Z81" s="1"/>
    </row>
    <row r="82" spans="1:26" ht="9" customHeight="1">
      <c r="A82" s="1"/>
      <c r="B82" s="29"/>
      <c r="C82" s="29"/>
      <c r="D82" s="29"/>
      <c r="E82" s="29"/>
      <c r="F82" s="29"/>
      <c r="G82" s="29"/>
      <c r="H82" s="29"/>
      <c r="I82" s="29"/>
      <c r="J82" s="29"/>
      <c r="K82" s="29"/>
      <c r="L82" s="93"/>
      <c r="M82" s="93"/>
      <c r="N82" s="93"/>
      <c r="O82" s="93"/>
      <c r="P82" s="93"/>
      <c r="Q82" s="93"/>
      <c r="R82" s="1"/>
      <c r="S82" s="1"/>
      <c r="T82" s="1"/>
      <c r="U82" s="1"/>
      <c r="V82" s="1"/>
      <c r="W82" s="1"/>
      <c r="X82" s="1"/>
      <c r="Y82" s="1"/>
      <c r="Z82" s="1"/>
    </row>
    <row r="83" spans="1:26" ht="18.75" customHeight="1">
      <c r="A83" s="1"/>
      <c r="B83" s="89" t="s">
        <v>101</v>
      </c>
      <c r="C83" s="90"/>
      <c r="D83" s="29"/>
      <c r="E83" s="29"/>
      <c r="F83" s="29"/>
      <c r="G83" s="29"/>
      <c r="H83" s="29"/>
      <c r="I83" s="29"/>
      <c r="J83" s="29"/>
      <c r="K83" s="29"/>
      <c r="L83" s="93"/>
      <c r="M83" s="93"/>
      <c r="N83" s="93"/>
      <c r="O83" s="93"/>
      <c r="P83" s="93"/>
      <c r="Q83" s="93"/>
    </row>
    <row r="84" spans="1:26" ht="39" customHeight="1">
      <c r="A84" s="1"/>
      <c r="B84" s="421" t="s">
        <v>102</v>
      </c>
      <c r="C84" s="359"/>
      <c r="D84" s="360"/>
      <c r="E84" s="13"/>
      <c r="F84" s="13"/>
      <c r="G84" s="91"/>
      <c r="H84" s="13"/>
      <c r="I84" s="13"/>
      <c r="J84" s="91"/>
      <c r="K84" s="13"/>
      <c r="L84" s="93"/>
      <c r="M84" s="93"/>
      <c r="N84" s="93"/>
      <c r="O84" s="93"/>
      <c r="P84" s="93"/>
      <c r="Q84" s="93"/>
    </row>
    <row r="85" spans="1:26" ht="15.75" customHeight="1">
      <c r="A85" s="1"/>
      <c r="B85" s="15" t="s">
        <v>103</v>
      </c>
      <c r="C85" s="92"/>
      <c r="D85" s="346"/>
      <c r="E85" s="15" t="s">
        <v>104</v>
      </c>
      <c r="F85" s="92"/>
      <c r="G85" s="346"/>
      <c r="H85" s="15" t="s">
        <v>105</v>
      </c>
      <c r="I85" s="92"/>
      <c r="J85" s="346"/>
      <c r="K85" s="29"/>
      <c r="L85" s="93"/>
      <c r="M85" s="93"/>
      <c r="N85" s="93"/>
      <c r="O85" s="93"/>
      <c r="P85" s="93"/>
      <c r="Q85" s="93"/>
    </row>
    <row r="86" spans="1:26" ht="15.75" customHeight="1">
      <c r="A86" s="1"/>
      <c r="B86" s="37"/>
      <c r="C86" s="29"/>
      <c r="D86" s="29"/>
      <c r="E86" s="37"/>
      <c r="F86" s="29"/>
      <c r="G86" s="29"/>
      <c r="H86" s="37"/>
      <c r="I86" s="29"/>
      <c r="J86" s="29"/>
      <c r="K86" s="29"/>
      <c r="L86" s="93"/>
      <c r="M86" s="93"/>
      <c r="N86" s="93"/>
      <c r="O86" s="93"/>
      <c r="P86" s="93"/>
      <c r="Q86" s="93"/>
    </row>
    <row r="87" spans="1:26" ht="15.75" customHeight="1">
      <c r="A87" s="1"/>
      <c r="B87" s="15" t="s">
        <v>67</v>
      </c>
      <c r="C87" s="92"/>
      <c r="D87" s="346"/>
      <c r="E87" s="15" t="s">
        <v>67</v>
      </c>
      <c r="F87" s="92"/>
      <c r="G87" s="346"/>
      <c r="H87" s="15" t="s">
        <v>67</v>
      </c>
      <c r="I87" s="92"/>
      <c r="J87" s="346"/>
      <c r="K87" s="29"/>
      <c r="L87" s="93"/>
      <c r="M87" s="93"/>
      <c r="N87" s="93"/>
      <c r="O87" s="93"/>
      <c r="P87" s="93"/>
      <c r="Q87" s="93"/>
    </row>
    <row r="88" spans="1:26" ht="15.75" customHeight="1">
      <c r="A88" s="1"/>
      <c r="B88" s="37"/>
      <c r="C88" s="29"/>
      <c r="D88" s="29"/>
      <c r="E88" s="37"/>
      <c r="F88" s="29"/>
      <c r="G88" s="29"/>
      <c r="H88" s="37"/>
      <c r="I88" s="29"/>
      <c r="J88" s="29"/>
      <c r="K88" s="29"/>
      <c r="L88" s="93"/>
      <c r="M88" s="93"/>
      <c r="N88" s="93"/>
      <c r="O88" s="93"/>
      <c r="P88" s="93"/>
      <c r="Q88" s="93"/>
    </row>
    <row r="89" spans="1:26" ht="15.75" customHeight="1">
      <c r="A89" s="1"/>
      <c r="B89" s="15" t="s">
        <v>94</v>
      </c>
      <c r="C89" s="92"/>
      <c r="D89" s="349"/>
      <c r="E89" s="15" t="s">
        <v>94</v>
      </c>
      <c r="F89" s="92"/>
      <c r="G89" s="349"/>
      <c r="H89" s="15" t="s">
        <v>94</v>
      </c>
      <c r="I89" s="92"/>
      <c r="J89" s="349"/>
      <c r="K89" s="29"/>
      <c r="L89" s="93"/>
      <c r="M89" s="93"/>
      <c r="N89" s="93"/>
      <c r="O89" s="93"/>
      <c r="P89" s="93"/>
      <c r="Q89" s="93"/>
    </row>
    <row r="90" spans="1:26" ht="15.75" customHeight="1">
      <c r="A90" s="1"/>
      <c r="B90" s="15"/>
      <c r="C90" s="92"/>
      <c r="D90" s="15"/>
      <c r="E90" s="15"/>
      <c r="F90" s="15"/>
      <c r="G90" s="15"/>
      <c r="H90" s="15"/>
      <c r="I90" s="15"/>
      <c r="J90" s="15"/>
      <c r="K90" s="29"/>
      <c r="L90" s="93"/>
      <c r="M90" s="93"/>
      <c r="N90" s="93"/>
      <c r="O90" s="93"/>
      <c r="P90" s="93"/>
      <c r="Q90" s="93"/>
      <c r="R90" s="1"/>
      <c r="S90" s="1"/>
      <c r="T90" s="1"/>
      <c r="U90" s="1"/>
      <c r="V90" s="1"/>
      <c r="W90" s="1"/>
      <c r="X90" s="1"/>
      <c r="Y90" s="1"/>
      <c r="Z90" s="1"/>
    </row>
    <row r="91" spans="1:26" ht="15.75" customHeight="1">
      <c r="A91" s="28"/>
      <c r="B91" s="9"/>
      <c r="C91" s="9"/>
      <c r="D91" s="9"/>
      <c r="E91" s="9"/>
      <c r="F91" s="9"/>
      <c r="G91" s="9"/>
      <c r="H91" s="9"/>
      <c r="I91" s="9"/>
      <c r="J91" s="9"/>
      <c r="K91" s="9"/>
      <c r="L91" s="28"/>
      <c r="M91" s="28"/>
      <c r="N91" s="28"/>
      <c r="O91" s="28"/>
      <c r="P91" s="28"/>
      <c r="Q91" s="28"/>
      <c r="R91" s="28"/>
      <c r="S91" s="28"/>
      <c r="T91" s="28"/>
      <c r="U91" s="28"/>
      <c r="V91" s="28"/>
      <c r="W91" s="28"/>
      <c r="X91" s="28"/>
      <c r="Y91" s="28"/>
      <c r="Z91" s="28"/>
    </row>
    <row r="92" spans="1:26" ht="15.75" customHeight="1">
      <c r="A92" s="28"/>
      <c r="B92" s="15" t="s">
        <v>106</v>
      </c>
      <c r="C92" s="92"/>
      <c r="D92" s="346"/>
      <c r="E92" s="15" t="s">
        <v>107</v>
      </c>
      <c r="F92" s="92"/>
      <c r="G92" s="346"/>
      <c r="H92" s="15" t="s">
        <v>108</v>
      </c>
      <c r="I92" s="92"/>
      <c r="J92" s="346"/>
      <c r="K92" s="9"/>
      <c r="L92" s="28"/>
      <c r="M92" s="28"/>
      <c r="N92" s="28"/>
      <c r="O92" s="28"/>
      <c r="P92" s="28"/>
      <c r="Q92" s="28"/>
      <c r="R92" s="28"/>
      <c r="S92" s="28"/>
      <c r="T92" s="28"/>
      <c r="U92" s="28"/>
      <c r="V92" s="28"/>
      <c r="W92" s="28"/>
      <c r="X92" s="28"/>
      <c r="Y92" s="28"/>
      <c r="Z92" s="28"/>
    </row>
    <row r="93" spans="1:26" ht="15.75" customHeight="1">
      <c r="A93" s="28"/>
      <c r="B93" s="37"/>
      <c r="C93" s="29"/>
      <c r="D93" s="29"/>
      <c r="E93" s="37"/>
      <c r="F93" s="29"/>
      <c r="G93" s="29"/>
      <c r="H93" s="37"/>
      <c r="I93" s="29"/>
      <c r="J93" s="29"/>
      <c r="K93" s="9"/>
      <c r="L93" s="28"/>
      <c r="M93" s="28"/>
      <c r="N93" s="28"/>
      <c r="O93" s="28"/>
      <c r="P93" s="28"/>
      <c r="Q93" s="28"/>
      <c r="R93" s="28"/>
      <c r="S93" s="28"/>
      <c r="T93" s="28"/>
      <c r="U93" s="28"/>
      <c r="V93" s="28"/>
      <c r="W93" s="28"/>
      <c r="X93" s="28"/>
      <c r="Y93" s="28"/>
      <c r="Z93" s="28"/>
    </row>
    <row r="94" spans="1:26" ht="15.75" customHeight="1">
      <c r="A94" s="28"/>
      <c r="B94" s="15" t="s">
        <v>67</v>
      </c>
      <c r="C94" s="92"/>
      <c r="D94" s="346"/>
      <c r="E94" s="15" t="s">
        <v>67</v>
      </c>
      <c r="F94" s="92"/>
      <c r="G94" s="346"/>
      <c r="H94" s="15" t="s">
        <v>67</v>
      </c>
      <c r="I94" s="92"/>
      <c r="J94" s="346"/>
      <c r="K94" s="9"/>
      <c r="L94" s="28"/>
      <c r="M94" s="28"/>
      <c r="N94" s="28"/>
      <c r="O94" s="28"/>
      <c r="P94" s="28"/>
      <c r="Q94" s="28"/>
      <c r="R94" s="28"/>
      <c r="S94" s="28"/>
      <c r="T94" s="28"/>
      <c r="U94" s="28"/>
      <c r="V94" s="28"/>
      <c r="W94" s="28"/>
      <c r="X94" s="28"/>
      <c r="Y94" s="28"/>
      <c r="Z94" s="28"/>
    </row>
    <row r="95" spans="1:26" ht="15.75" customHeight="1">
      <c r="A95" s="28"/>
      <c r="B95" s="37"/>
      <c r="C95" s="29"/>
      <c r="D95" s="29"/>
      <c r="E95" s="37"/>
      <c r="F95" s="29"/>
      <c r="G95" s="29"/>
      <c r="H95" s="37"/>
      <c r="I95" s="29"/>
      <c r="J95" s="29"/>
      <c r="K95" s="9"/>
      <c r="L95" s="28"/>
      <c r="M95" s="28"/>
      <c r="N95" s="28"/>
      <c r="O95" s="28"/>
      <c r="P95" s="28"/>
      <c r="Q95" s="28"/>
      <c r="R95" s="28"/>
      <c r="S95" s="28"/>
      <c r="T95" s="28"/>
      <c r="U95" s="28"/>
      <c r="V95" s="28"/>
      <c r="W95" s="28"/>
      <c r="X95" s="28"/>
      <c r="Y95" s="28"/>
      <c r="Z95" s="28"/>
    </row>
    <row r="96" spans="1:26" ht="15.75" customHeight="1">
      <c r="A96" s="28"/>
      <c r="B96" s="15" t="s">
        <v>94</v>
      </c>
      <c r="C96" s="92"/>
      <c r="D96" s="349"/>
      <c r="E96" s="15" t="s">
        <v>94</v>
      </c>
      <c r="F96" s="92"/>
      <c r="G96" s="349"/>
      <c r="H96" s="15" t="s">
        <v>94</v>
      </c>
      <c r="I96" s="92"/>
      <c r="J96" s="349"/>
      <c r="K96" s="9"/>
      <c r="L96" s="28"/>
      <c r="M96" s="28"/>
      <c r="N96" s="28"/>
      <c r="O96" s="28"/>
      <c r="P96" s="28"/>
      <c r="Q96" s="28"/>
      <c r="R96" s="28"/>
      <c r="S96" s="28"/>
      <c r="T96" s="28"/>
      <c r="U96" s="28"/>
      <c r="V96" s="28"/>
      <c r="W96" s="28"/>
      <c r="X96" s="28"/>
      <c r="Y96" s="28"/>
      <c r="Z96" s="28"/>
    </row>
    <row r="97" spans="1:26" ht="9" customHeight="1">
      <c r="A97" s="28"/>
      <c r="B97" s="15"/>
      <c r="C97" s="92"/>
      <c r="D97" s="96"/>
      <c r="E97" s="15"/>
      <c r="F97" s="92"/>
      <c r="G97" s="96"/>
      <c r="H97" s="15"/>
      <c r="I97" s="92"/>
      <c r="J97" s="96"/>
      <c r="K97" s="9"/>
      <c r="L97" s="28"/>
      <c r="M97" s="28"/>
      <c r="N97" s="28"/>
      <c r="O97" s="28"/>
      <c r="P97" s="28"/>
      <c r="Q97" s="28"/>
      <c r="R97" s="28"/>
      <c r="S97" s="28"/>
      <c r="T97" s="28"/>
      <c r="U97" s="28"/>
      <c r="V97" s="28"/>
      <c r="W97" s="28"/>
      <c r="X97" s="28"/>
      <c r="Y97" s="28"/>
      <c r="Z97" s="28"/>
    </row>
    <row r="98" spans="1:26" ht="1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8"/>
      <c r="B101" s="32"/>
      <c r="C101" s="32"/>
      <c r="D101" s="32"/>
      <c r="E101" s="32"/>
      <c r="F101" s="32"/>
      <c r="G101" s="32"/>
      <c r="H101" s="32"/>
      <c r="I101" s="32"/>
      <c r="J101" s="422" t="str">
        <f>Pokyny!E48</f>
        <v xml:space="preserve"> Verze 1: září 2022.</v>
      </c>
      <c r="K101" s="360"/>
      <c r="L101" s="28"/>
      <c r="M101" s="28"/>
      <c r="N101" s="28"/>
      <c r="O101" s="28"/>
      <c r="P101" s="28"/>
      <c r="Q101" s="28"/>
      <c r="R101" s="28"/>
      <c r="S101" s="28"/>
      <c r="T101" s="28"/>
      <c r="U101" s="28"/>
      <c r="V101" s="28"/>
      <c r="W101" s="28"/>
      <c r="X101" s="28"/>
      <c r="Y101" s="28"/>
      <c r="Z101" s="28"/>
    </row>
    <row r="102" spans="1:26" ht="1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42" customHeight="1">
      <c r="B103" s="71"/>
      <c r="C103" s="71"/>
      <c r="D103" s="71"/>
      <c r="E103" s="71"/>
      <c r="F103" s="71"/>
      <c r="G103" s="71"/>
      <c r="H103" s="71"/>
      <c r="I103" s="71"/>
      <c r="J103" s="71"/>
      <c r="K103" s="71"/>
    </row>
    <row r="104" spans="1:26" ht="15.75" customHeight="1"/>
    <row r="105" spans="1:26" ht="15.75" customHeight="1"/>
    <row r="106" spans="1:26" ht="15.75" customHeight="1">
      <c r="J106" s="416" t="s">
        <v>15</v>
      </c>
      <c r="K106" s="397"/>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3"/>
      <c r="B150" s="93"/>
      <c r="C150" s="93"/>
      <c r="D150" s="93"/>
      <c r="E150" s="93"/>
    </row>
    <row r="151" spans="1:5" ht="15.75" customHeight="1">
      <c r="A151" s="93"/>
      <c r="B151" s="93"/>
      <c r="C151" s="93"/>
      <c r="D151" s="93"/>
      <c r="E151" s="93"/>
    </row>
    <row r="152" spans="1:5" ht="15.75" customHeight="1">
      <c r="A152" s="93"/>
      <c r="B152" s="93"/>
      <c r="C152" s="93"/>
      <c r="D152" s="93"/>
      <c r="E152" s="93"/>
    </row>
    <row r="153" spans="1:5" ht="15.75" customHeight="1">
      <c r="A153" s="93"/>
      <c r="B153" s="93"/>
      <c r="C153" s="93"/>
      <c r="D153" s="93"/>
      <c r="E153" s="93"/>
    </row>
    <row r="154" spans="1:5" ht="15.75" customHeight="1">
      <c r="A154" s="93"/>
      <c r="B154" s="93"/>
      <c r="C154" s="93"/>
      <c r="D154" s="93"/>
      <c r="E154" s="93"/>
    </row>
    <row r="155" spans="1:5" ht="15.75" customHeight="1">
      <c r="A155" s="93"/>
      <c r="B155" s="93"/>
      <c r="C155" s="93"/>
      <c r="D155" s="93"/>
      <c r="E155" s="93"/>
    </row>
    <row r="156" spans="1:5" ht="15.75" customHeight="1">
      <c r="A156" s="93"/>
      <c r="B156" s="93"/>
      <c r="C156" s="93"/>
      <c r="D156" s="93"/>
      <c r="E156" s="93"/>
    </row>
    <row r="157" spans="1:5" ht="15.75" customHeight="1">
      <c r="A157" s="93"/>
      <c r="B157" s="93"/>
      <c r="C157" s="93"/>
      <c r="D157" s="93"/>
      <c r="E157" s="93"/>
    </row>
    <row r="158" spans="1:5" ht="15.75" customHeight="1">
      <c r="A158" s="93"/>
      <c r="B158" s="93"/>
      <c r="C158" s="93"/>
      <c r="D158" s="93"/>
      <c r="E158" s="93"/>
    </row>
    <row r="159" spans="1:5" ht="15.75" customHeight="1">
      <c r="A159" s="93"/>
      <c r="B159" s="93"/>
      <c r="C159" s="93"/>
      <c r="D159" s="93"/>
      <c r="E159" s="93"/>
    </row>
    <row r="160" spans="1:5" ht="15.75" customHeight="1">
      <c r="A160" s="93"/>
      <c r="B160" s="93"/>
      <c r="C160" s="93"/>
      <c r="D160" s="93"/>
      <c r="E160" s="93"/>
    </row>
    <row r="161" spans="1:5" ht="15.75" customHeight="1">
      <c r="A161" s="93"/>
      <c r="B161" s="93"/>
      <c r="C161" s="93"/>
      <c r="D161" s="93"/>
      <c r="E161" s="93"/>
    </row>
    <row r="162" spans="1:5" ht="15.75" customHeight="1">
      <c r="A162" s="93"/>
      <c r="B162" s="93"/>
      <c r="C162" s="93"/>
      <c r="D162" s="93"/>
      <c r="E162" s="93"/>
    </row>
    <row r="163" spans="1:5" ht="15.75" customHeight="1">
      <c r="A163" s="93"/>
      <c r="B163" s="93"/>
      <c r="C163" s="93"/>
      <c r="D163" s="93"/>
      <c r="E163" s="93"/>
    </row>
    <row r="164" spans="1:5" ht="15.75" customHeight="1">
      <c r="A164" s="93"/>
      <c r="B164" s="93"/>
      <c r="C164" s="93"/>
      <c r="D164" s="93"/>
      <c r="E164" s="93"/>
    </row>
    <row r="165" spans="1:5" ht="15.75" customHeight="1">
      <c r="A165" s="93"/>
      <c r="B165" s="93"/>
      <c r="C165" s="93"/>
      <c r="D165" s="93"/>
      <c r="E165" s="93"/>
    </row>
    <row r="166" spans="1:5" ht="15.75" customHeight="1">
      <c r="A166" s="93"/>
      <c r="B166" s="93"/>
      <c r="C166" s="93"/>
      <c r="D166" s="93"/>
      <c r="E166" s="93"/>
    </row>
    <row r="167" spans="1:5" ht="15.75" customHeight="1">
      <c r="A167" s="93"/>
      <c r="B167" s="93"/>
      <c r="C167" s="93"/>
      <c r="D167" s="93"/>
      <c r="E167" s="93"/>
    </row>
    <row r="168" spans="1:5" ht="15.75" customHeight="1">
      <c r="A168" s="93"/>
      <c r="B168" s="93"/>
      <c r="C168" s="93"/>
      <c r="D168" s="93"/>
      <c r="E168" s="93"/>
    </row>
    <row r="169" spans="1:5" ht="15.75" customHeight="1">
      <c r="A169" s="93"/>
      <c r="B169" s="93"/>
      <c r="C169" s="93"/>
      <c r="D169" s="93"/>
      <c r="E169" s="93"/>
    </row>
    <row r="170" spans="1:5" ht="15.75" customHeight="1">
      <c r="A170" s="93"/>
      <c r="B170" s="93"/>
      <c r="C170" s="93"/>
      <c r="D170" s="93"/>
      <c r="E170" s="93"/>
    </row>
    <row r="171" spans="1:5" ht="15.75" customHeight="1">
      <c r="A171" s="93"/>
      <c r="B171" s="93"/>
      <c r="C171" s="93"/>
      <c r="D171" s="93"/>
      <c r="E171" s="93"/>
    </row>
    <row r="172" spans="1:5" ht="15.75" customHeight="1">
      <c r="A172" s="93"/>
      <c r="B172" s="93"/>
      <c r="C172" s="93"/>
      <c r="D172" s="93"/>
      <c r="E172" s="93"/>
    </row>
    <row r="173" spans="1:5" ht="15.75" customHeight="1">
      <c r="A173" s="93"/>
      <c r="B173" s="93"/>
      <c r="C173" s="93"/>
      <c r="D173" s="93"/>
      <c r="E173" s="93"/>
    </row>
    <row r="174" spans="1:5" ht="15.75" customHeight="1">
      <c r="A174" s="93"/>
      <c r="B174" s="93"/>
      <c r="C174" s="93"/>
      <c r="D174" s="93"/>
      <c r="E174" s="93"/>
    </row>
    <row r="175" spans="1:5" ht="15.75" customHeight="1">
      <c r="A175" s="93"/>
      <c r="B175" s="93"/>
      <c r="C175" s="93"/>
      <c r="D175" s="93"/>
      <c r="E175" s="93"/>
    </row>
    <row r="176" spans="1:5" ht="15.75" customHeight="1">
      <c r="A176" s="93"/>
      <c r="B176" s="93"/>
      <c r="C176" s="93"/>
      <c r="D176" s="93"/>
      <c r="E176" s="93"/>
    </row>
    <row r="177" spans="1:9" ht="15.75" customHeight="1">
      <c r="A177" s="93"/>
      <c r="B177" s="93"/>
      <c r="C177" s="93"/>
      <c r="D177" s="93"/>
      <c r="E177" s="93"/>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ARa4QxJhUodBPh680TUP2dwSC5C37bq6dDYaRMy6ZSu4l0P2U62GSJzk/lkNujNC4iVct4aLqqCDOjT7fZWPNw==" saltValue="uuEXr2AnR0liJo4cOA2JHA==" spinCount="100000"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0" priority="1">
      <formula>$D$19&lt;&gt;"VO - výzkumná organizace"</formula>
    </cfRule>
  </conditionalFormatting>
  <conditionalFormatting sqref="E21">
    <cfRule type="containsText" dxfId="99"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8" priority="3">
      <formula>$D$19="VO - výzkumná organizace"</formula>
    </cfRule>
  </conditionalFormatting>
  <conditionalFormatting sqref="J79">
    <cfRule type="containsText" dxfId="97"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6"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zoomScale="90" zoomScaleNormal="90" workbookViewId="0">
      <selection activeCell="D9" sqref="D9"/>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4" t="s">
        <v>109</v>
      </c>
      <c r="C3" s="359"/>
      <c r="D3" s="359"/>
      <c r="E3" s="359"/>
      <c r="F3" s="359"/>
      <c r="G3" s="360"/>
      <c r="H3" s="1"/>
      <c r="I3" s="1"/>
      <c r="J3" s="1"/>
      <c r="K3" s="1"/>
      <c r="L3" s="1"/>
      <c r="M3" s="1"/>
      <c r="N3" s="1"/>
      <c r="O3" s="1"/>
      <c r="P3" s="1"/>
      <c r="Q3" s="1"/>
      <c r="R3" s="1"/>
      <c r="S3" s="1"/>
      <c r="T3" s="1"/>
      <c r="U3" s="1"/>
      <c r="V3" s="1"/>
      <c r="W3" s="1"/>
      <c r="X3" s="1"/>
      <c r="Y3" s="1"/>
      <c r="Z3" s="1"/>
    </row>
    <row r="4" spans="1:26" ht="15" customHeight="1">
      <c r="A4" s="1"/>
      <c r="B4" s="97"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3"/>
      <c r="F5" s="23"/>
      <c r="G5" s="34"/>
      <c r="H5" s="23"/>
      <c r="I5" s="23"/>
      <c r="J5" s="34"/>
      <c r="K5" s="23"/>
      <c r="L5" s="23"/>
      <c r="M5" s="1"/>
      <c r="N5" s="1"/>
      <c r="O5" s="1"/>
      <c r="P5" s="1"/>
      <c r="Q5" s="1"/>
      <c r="R5" s="1"/>
      <c r="S5" s="1"/>
      <c r="T5" s="1"/>
      <c r="U5" s="1"/>
      <c r="V5" s="1"/>
      <c r="W5" s="1"/>
      <c r="X5" s="1"/>
      <c r="Y5" s="1"/>
      <c r="Z5" s="1"/>
    </row>
    <row r="6" spans="1:26" ht="24" customHeight="1">
      <c r="A6" s="1"/>
      <c r="B6" s="365" t="str">
        <f>IF('Identifikační údaje'!D25=1,"","Další účastník č. 1")</f>
        <v>Další účastník č. 1</v>
      </c>
      <c r="C6" s="366"/>
      <c r="D6" s="366"/>
      <c r="E6" s="366"/>
      <c r="F6" s="366"/>
      <c r="G6" s="366"/>
      <c r="H6" s="366"/>
      <c r="I6" s="366"/>
      <c r="J6" s="366"/>
      <c r="K6" s="415"/>
      <c r="L6" s="72"/>
      <c r="M6" s="1"/>
      <c r="N6" s="1"/>
      <c r="O6" s="1"/>
      <c r="P6" s="1"/>
      <c r="Q6" s="1"/>
      <c r="R6" s="1"/>
      <c r="S6" s="1"/>
      <c r="T6" s="1"/>
      <c r="U6" s="1"/>
      <c r="V6" s="1"/>
      <c r="W6" s="1"/>
      <c r="X6" s="1"/>
      <c r="Y6" s="1"/>
      <c r="Z6" s="1"/>
    </row>
    <row r="7" spans="1:26" ht="9" customHeight="1">
      <c r="A7" s="28"/>
      <c r="B7" s="73"/>
      <c r="C7" s="74"/>
      <c r="D7" s="21"/>
      <c r="E7" s="75"/>
      <c r="F7" s="75"/>
      <c r="G7" s="76"/>
      <c r="H7" s="75"/>
      <c r="I7" s="75"/>
      <c r="J7" s="76"/>
      <c r="K7" s="75"/>
      <c r="L7" s="77"/>
      <c r="M7" s="28"/>
      <c r="N7" s="28"/>
      <c r="O7" s="28"/>
      <c r="P7" s="28"/>
      <c r="Q7" s="28"/>
      <c r="R7" s="28"/>
      <c r="S7" s="28"/>
      <c r="T7" s="28"/>
      <c r="U7" s="28"/>
      <c r="V7" s="28"/>
      <c r="W7" s="28"/>
      <c r="X7" s="28"/>
      <c r="Y7" s="28"/>
      <c r="Z7" s="28"/>
    </row>
    <row r="8" spans="1:26" ht="9" customHeight="1">
      <c r="A8" s="28"/>
      <c r="B8" s="78"/>
      <c r="C8" s="78"/>
      <c r="D8" s="10"/>
      <c r="E8" s="29"/>
      <c r="F8" s="29"/>
      <c r="G8" s="10"/>
      <c r="H8" s="29"/>
      <c r="I8" s="29"/>
      <c r="J8" s="10"/>
      <c r="K8" s="29"/>
      <c r="L8" s="77"/>
      <c r="M8" s="28"/>
      <c r="N8" s="28"/>
      <c r="O8" s="28"/>
      <c r="P8" s="28"/>
      <c r="Q8" s="28"/>
      <c r="R8" s="28"/>
      <c r="S8" s="28"/>
      <c r="T8" s="28"/>
      <c r="U8" s="28"/>
      <c r="V8" s="28"/>
      <c r="W8" s="28"/>
      <c r="X8" s="28"/>
      <c r="Y8" s="28"/>
      <c r="Z8" s="28"/>
    </row>
    <row r="9" spans="1:26" ht="15.75" customHeight="1">
      <c r="A9" s="1"/>
      <c r="B9" s="15" t="s">
        <v>65</v>
      </c>
      <c r="C9" s="15"/>
      <c r="D9" s="10" t="s">
        <v>110</v>
      </c>
      <c r="E9" s="29"/>
      <c r="F9" s="29"/>
      <c r="G9" s="10"/>
      <c r="H9" s="29"/>
      <c r="I9" s="29"/>
      <c r="J9" s="10"/>
      <c r="K9" s="29"/>
      <c r="L9" s="72"/>
      <c r="M9" s="1"/>
      <c r="N9" s="1"/>
      <c r="O9" s="1"/>
      <c r="P9" s="1"/>
      <c r="Q9" s="1"/>
      <c r="R9" s="1"/>
      <c r="S9" s="1"/>
      <c r="T9" s="1"/>
      <c r="U9" s="1"/>
      <c r="V9" s="1"/>
      <c r="W9" s="1"/>
      <c r="X9" s="1"/>
      <c r="Y9" s="1"/>
      <c r="Z9" s="1"/>
    </row>
    <row r="10" spans="1:26" ht="15.75" customHeight="1">
      <c r="A10" s="1"/>
      <c r="B10" s="15"/>
      <c r="C10" s="15"/>
      <c r="D10" s="10"/>
      <c r="E10" s="29"/>
      <c r="F10" s="29"/>
      <c r="G10" s="10"/>
      <c r="H10" s="29"/>
      <c r="I10" s="29"/>
      <c r="J10" s="10"/>
      <c r="K10" s="29"/>
      <c r="L10" s="72"/>
      <c r="M10" s="1"/>
      <c r="N10" s="1"/>
      <c r="O10" s="1"/>
      <c r="P10" s="1"/>
      <c r="Q10" s="1"/>
      <c r="R10" s="1"/>
      <c r="S10" s="1"/>
      <c r="T10" s="1"/>
      <c r="U10" s="1"/>
      <c r="V10" s="1"/>
      <c r="W10" s="1"/>
      <c r="X10" s="1"/>
      <c r="Y10" s="1"/>
      <c r="Z10" s="1"/>
    </row>
    <row r="11" spans="1:26" ht="15.75" customHeight="1">
      <c r="A11" s="1"/>
      <c r="B11" s="15" t="s">
        <v>67</v>
      </c>
      <c r="C11" s="15"/>
      <c r="D11" s="347"/>
      <c r="E11" s="29"/>
      <c r="F11" s="29"/>
      <c r="G11" s="10"/>
      <c r="H11" s="29"/>
      <c r="I11" s="29"/>
      <c r="J11" s="10"/>
      <c r="K11" s="29"/>
      <c r="L11" s="72"/>
      <c r="M11" s="1"/>
      <c r="N11" s="1"/>
      <c r="O11" s="1"/>
      <c r="P11" s="1"/>
      <c r="Q11" s="1"/>
      <c r="R11" s="1"/>
      <c r="S11" s="1"/>
      <c r="T11" s="1"/>
      <c r="U11" s="1"/>
      <c r="V11" s="1"/>
      <c r="W11" s="1"/>
      <c r="X11" s="1"/>
      <c r="Y11" s="1"/>
      <c r="Z11" s="1"/>
    </row>
    <row r="12" spans="1:26" ht="15.75" customHeight="1">
      <c r="A12" s="1"/>
      <c r="B12" s="15"/>
      <c r="C12" s="15"/>
      <c r="D12" s="10"/>
      <c r="E12" s="29"/>
      <c r="F12" s="29"/>
      <c r="G12" s="10"/>
      <c r="H12" s="29"/>
      <c r="I12" s="29"/>
      <c r="J12" s="10"/>
      <c r="K12" s="29"/>
      <c r="L12" s="72"/>
      <c r="M12" s="1"/>
      <c r="N12" s="1"/>
      <c r="O12" s="1"/>
      <c r="P12" s="1"/>
      <c r="Q12" s="1"/>
      <c r="R12" s="1"/>
      <c r="S12" s="1"/>
      <c r="T12" s="1"/>
      <c r="U12" s="1"/>
      <c r="V12" s="1"/>
      <c r="W12" s="1"/>
      <c r="X12" s="1"/>
      <c r="Y12" s="1"/>
      <c r="Z12" s="1"/>
    </row>
    <row r="13" spans="1:26" ht="15.75" customHeight="1">
      <c r="A13" s="1"/>
      <c r="B13" s="15" t="s">
        <v>68</v>
      </c>
      <c r="C13" s="15"/>
      <c r="D13" s="346"/>
      <c r="E13" s="29"/>
      <c r="F13" s="29"/>
      <c r="G13" s="10"/>
      <c r="H13" s="29"/>
      <c r="I13" s="29"/>
      <c r="J13" s="10"/>
      <c r="K13" s="29"/>
      <c r="L13" s="72"/>
      <c r="M13" s="1"/>
      <c r="N13" s="1"/>
      <c r="O13" s="1"/>
      <c r="P13" s="1"/>
      <c r="Q13" s="1"/>
      <c r="R13" s="1"/>
      <c r="S13" s="1"/>
      <c r="T13" s="1"/>
      <c r="U13" s="1"/>
      <c r="V13" s="1"/>
      <c r="W13" s="1"/>
      <c r="X13" s="1"/>
      <c r="Y13" s="1"/>
      <c r="Z13" s="1"/>
    </row>
    <row r="14" spans="1:26" ht="15.75" customHeight="1">
      <c r="A14" s="1"/>
      <c r="B14" s="15"/>
      <c r="C14" s="15"/>
      <c r="D14" s="10"/>
      <c r="E14" s="29"/>
      <c r="F14" s="29"/>
      <c r="G14" s="10"/>
      <c r="H14" s="29"/>
      <c r="I14" s="29"/>
      <c r="J14" s="10"/>
      <c r="K14" s="29"/>
      <c r="L14" s="72"/>
      <c r="M14" s="1"/>
      <c r="N14" s="1"/>
      <c r="O14" s="1"/>
      <c r="P14" s="1"/>
      <c r="Q14" s="1"/>
      <c r="R14" s="1"/>
      <c r="S14" s="1"/>
      <c r="T14" s="1"/>
      <c r="U14" s="1"/>
      <c r="V14" s="1"/>
      <c r="W14" s="1"/>
      <c r="X14" s="1"/>
      <c r="Y14" s="1"/>
      <c r="Z14" s="1"/>
    </row>
    <row r="15" spans="1:26" ht="15.75" customHeight="1">
      <c r="A15" s="1"/>
      <c r="B15" s="15" t="s">
        <v>69</v>
      </c>
      <c r="C15" s="15"/>
      <c r="D15" s="401"/>
      <c r="E15" s="406"/>
      <c r="F15" s="406"/>
      <c r="G15" s="400"/>
      <c r="H15" s="10"/>
      <c r="I15" s="29"/>
      <c r="J15" s="10"/>
      <c r="K15" s="29"/>
      <c r="L15" s="72"/>
      <c r="M15" s="1"/>
      <c r="N15" s="1"/>
      <c r="O15" s="1"/>
      <c r="P15" s="1"/>
      <c r="Q15" s="1"/>
      <c r="R15" s="1"/>
      <c r="S15" s="1"/>
      <c r="T15" s="1"/>
      <c r="U15" s="1"/>
      <c r="V15" s="1"/>
      <c r="W15" s="1"/>
      <c r="X15" s="1"/>
      <c r="Y15" s="1"/>
      <c r="Z15" s="1"/>
    </row>
    <row r="16" spans="1:26" ht="15.75" customHeight="1">
      <c r="A16" s="1"/>
      <c r="B16" s="15"/>
      <c r="C16" s="15"/>
      <c r="D16" s="10"/>
      <c r="E16" s="29"/>
      <c r="F16" s="29"/>
      <c r="G16" s="10"/>
      <c r="H16" s="10"/>
      <c r="I16" s="29"/>
      <c r="J16" s="10"/>
      <c r="K16" s="29"/>
      <c r="L16" s="72"/>
      <c r="M16" s="1"/>
      <c r="N16" s="1"/>
      <c r="O16" s="1"/>
      <c r="P16" s="1"/>
      <c r="Q16" s="1"/>
      <c r="R16" s="1"/>
      <c r="S16" s="1"/>
      <c r="T16" s="1"/>
      <c r="U16" s="1"/>
      <c r="V16" s="1"/>
      <c r="W16" s="1"/>
      <c r="X16" s="1"/>
      <c r="Y16" s="1"/>
      <c r="Z16" s="1"/>
    </row>
    <row r="17" spans="1:26" ht="15.75" customHeight="1">
      <c r="A17" s="1"/>
      <c r="B17" s="15" t="s">
        <v>70</v>
      </c>
      <c r="C17" s="15"/>
      <c r="D17" s="401" t="s">
        <v>27</v>
      </c>
      <c r="E17" s="406"/>
      <c r="F17" s="406"/>
      <c r="G17" s="400"/>
      <c r="H17" s="10"/>
      <c r="I17" s="29"/>
      <c r="J17" s="10"/>
      <c r="K17" s="29"/>
      <c r="L17" s="72"/>
      <c r="M17" s="1"/>
      <c r="N17" s="1"/>
      <c r="O17" s="1"/>
      <c r="P17" s="1"/>
      <c r="Q17" s="1"/>
      <c r="R17" s="1"/>
      <c r="S17" s="1"/>
      <c r="T17" s="1"/>
      <c r="U17" s="1"/>
      <c r="V17" s="1"/>
      <c r="W17" s="1"/>
      <c r="X17" s="1"/>
      <c r="Y17" s="1"/>
      <c r="Z17" s="1"/>
    </row>
    <row r="18" spans="1:26" ht="15.75" customHeight="1">
      <c r="A18" s="1"/>
      <c r="B18" s="15"/>
      <c r="C18" s="15"/>
      <c r="D18" s="10"/>
      <c r="E18" s="29"/>
      <c r="F18" s="29"/>
      <c r="G18" s="10"/>
      <c r="H18" s="10"/>
      <c r="I18" s="29"/>
      <c r="J18" s="10"/>
      <c r="K18" s="29"/>
      <c r="L18" s="72"/>
      <c r="M18" s="1"/>
      <c r="N18" s="1"/>
      <c r="O18" s="1"/>
      <c r="P18" s="1"/>
      <c r="Q18" s="1"/>
      <c r="R18" s="1"/>
      <c r="S18" s="1"/>
      <c r="T18" s="1"/>
      <c r="U18" s="1"/>
      <c r="V18" s="1"/>
      <c r="W18" s="1"/>
      <c r="X18" s="1"/>
      <c r="Y18" s="1"/>
      <c r="Z18" s="1"/>
    </row>
    <row r="19" spans="1:26" ht="15.75" customHeight="1">
      <c r="A19" s="1"/>
      <c r="B19" s="15" t="s">
        <v>71</v>
      </c>
      <c r="C19" s="15"/>
      <c r="D19" s="346" t="s">
        <v>27</v>
      </c>
      <c r="E19" s="79" t="s">
        <v>111</v>
      </c>
      <c r="F19" s="10"/>
      <c r="G19" s="10"/>
      <c r="H19" s="10"/>
      <c r="I19" s="29"/>
      <c r="J19" s="10"/>
      <c r="K19" s="29"/>
      <c r="L19" s="72"/>
      <c r="M19" s="1"/>
      <c r="N19" s="1"/>
      <c r="O19" s="1"/>
      <c r="P19" s="1"/>
      <c r="Q19" s="1"/>
      <c r="R19" s="1"/>
      <c r="S19" s="1"/>
      <c r="T19" s="1"/>
      <c r="U19" s="1"/>
      <c r="V19" s="1"/>
      <c r="W19" s="1"/>
      <c r="X19" s="1"/>
      <c r="Y19" s="1"/>
      <c r="Z19" s="1"/>
    </row>
    <row r="20" spans="1:26" ht="15.75" customHeight="1">
      <c r="A20" s="1"/>
      <c r="B20" s="10"/>
      <c r="C20" s="10"/>
      <c r="D20" s="10"/>
      <c r="E20" s="29"/>
      <c r="F20" s="29"/>
      <c r="G20" s="10"/>
      <c r="H20" s="29"/>
      <c r="I20" s="29"/>
      <c r="J20" s="10"/>
      <c r="K20" s="29"/>
      <c r="L20" s="72"/>
      <c r="M20" s="1"/>
      <c r="N20" s="1"/>
      <c r="O20" s="1"/>
      <c r="P20" s="1"/>
      <c r="Q20" s="1"/>
      <c r="R20" s="1"/>
      <c r="S20" s="1"/>
      <c r="T20" s="1"/>
      <c r="U20" s="1"/>
      <c r="V20" s="1"/>
      <c r="W20" s="1"/>
      <c r="X20" s="1"/>
      <c r="Y20" s="1"/>
      <c r="Z20" s="1"/>
    </row>
    <row r="21" spans="1:26" ht="26.25" customHeight="1">
      <c r="A21" s="1"/>
      <c r="B21" s="15" t="s">
        <v>73</v>
      </c>
      <c r="C21" s="15"/>
      <c r="D21" s="351"/>
      <c r="E21" s="10" t="str">
        <f>IF($D$19="Vyberte možnost:","",IF($D$19="VO - výzkumná organizace",IF($D$21="","    Nevyplněno",""),"  Není relevantní"))</f>
        <v/>
      </c>
      <c r="F21" s="10"/>
      <c r="G21" s="10"/>
      <c r="H21" s="29"/>
      <c r="I21" s="29"/>
      <c r="J21" s="10"/>
      <c r="K21" s="29"/>
      <c r="L21" s="72"/>
      <c r="M21" s="1"/>
      <c r="N21" s="1"/>
      <c r="O21" s="1"/>
      <c r="P21" s="1"/>
      <c r="Q21" s="1"/>
      <c r="R21" s="1"/>
      <c r="S21" s="1"/>
      <c r="T21" s="1"/>
      <c r="U21" s="1"/>
      <c r="V21" s="1"/>
      <c r="W21" s="1"/>
      <c r="X21" s="1"/>
      <c r="Y21" s="1"/>
      <c r="Z21" s="1"/>
    </row>
    <row r="22" spans="1:26" ht="15.75" customHeight="1">
      <c r="A22" s="1"/>
      <c r="B22" s="37"/>
      <c r="C22" s="37"/>
      <c r="D22" s="10"/>
      <c r="E22" s="29"/>
      <c r="F22" s="29"/>
      <c r="G22" s="10"/>
      <c r="H22" s="29"/>
      <c r="I22" s="29"/>
      <c r="J22" s="10"/>
      <c r="K22" s="29"/>
      <c r="L22" s="72"/>
      <c r="M22" s="1"/>
      <c r="N22" s="1"/>
      <c r="O22" s="1"/>
      <c r="P22" s="1"/>
      <c r="Q22" s="1"/>
      <c r="R22" s="1"/>
      <c r="S22" s="1"/>
      <c r="T22" s="1"/>
      <c r="U22" s="1"/>
      <c r="V22" s="1"/>
      <c r="W22" s="1"/>
      <c r="X22" s="1"/>
      <c r="Y22" s="1"/>
      <c r="Z22" s="1"/>
    </row>
    <row r="23" spans="1:26" ht="15.75" customHeight="1">
      <c r="A23" s="1"/>
      <c r="B23" s="15" t="s">
        <v>74</v>
      </c>
      <c r="C23" s="15"/>
      <c r="D23" s="10" t="s">
        <v>75</v>
      </c>
      <c r="E23" s="29"/>
      <c r="F23" s="29"/>
      <c r="G23" s="10"/>
      <c r="H23" s="29"/>
      <c r="I23" s="29"/>
      <c r="J23" s="10"/>
      <c r="K23" s="29"/>
      <c r="L23" s="72"/>
      <c r="M23" s="1"/>
      <c r="N23" s="1"/>
      <c r="O23" s="1"/>
      <c r="P23" s="1"/>
      <c r="Q23" s="1"/>
      <c r="R23" s="1"/>
      <c r="S23" s="1"/>
      <c r="T23" s="1"/>
      <c r="U23" s="1"/>
      <c r="V23" s="1"/>
      <c r="W23" s="1"/>
      <c r="X23" s="1"/>
      <c r="Y23" s="1"/>
      <c r="Z23" s="1"/>
    </row>
    <row r="24" spans="1:26" ht="9" customHeight="1">
      <c r="A24" s="1"/>
      <c r="B24" s="15"/>
      <c r="C24" s="15"/>
      <c r="D24" s="10"/>
      <c r="E24" s="29"/>
      <c r="F24" s="29"/>
      <c r="G24" s="10"/>
      <c r="H24" s="29"/>
      <c r="I24" s="29"/>
      <c r="J24" s="10"/>
      <c r="K24" s="29"/>
      <c r="L24" s="72"/>
      <c r="M24" s="1"/>
      <c r="N24" s="1"/>
      <c r="O24" s="1"/>
      <c r="P24" s="1"/>
      <c r="Q24" s="1"/>
      <c r="R24" s="1"/>
      <c r="S24" s="1"/>
      <c r="T24" s="1"/>
      <c r="U24" s="1"/>
      <c r="V24" s="1"/>
      <c r="W24" s="1"/>
      <c r="X24" s="1"/>
      <c r="Y24" s="1"/>
      <c r="Z24" s="1"/>
    </row>
    <row r="25" spans="1:26" ht="15.75" customHeight="1">
      <c r="A25" s="1"/>
      <c r="B25" s="84"/>
      <c r="C25" s="84"/>
      <c r="D25" s="98"/>
      <c r="E25" s="86"/>
      <c r="F25" s="86"/>
      <c r="G25" s="98"/>
      <c r="H25" s="86"/>
      <c r="I25" s="86"/>
      <c r="J25" s="98"/>
      <c r="K25" s="86"/>
      <c r="L25" s="1"/>
      <c r="M25" s="1"/>
      <c r="N25" s="1"/>
      <c r="O25" s="1"/>
      <c r="P25" s="1"/>
      <c r="Q25" s="1"/>
      <c r="R25" s="1"/>
      <c r="S25" s="1"/>
      <c r="T25" s="1"/>
      <c r="U25" s="1"/>
      <c r="V25" s="1"/>
      <c r="W25" s="1"/>
      <c r="X25" s="1"/>
      <c r="Y25" s="1"/>
      <c r="Z25" s="1"/>
    </row>
    <row r="26" spans="1:26" ht="15.75" customHeight="1">
      <c r="A26" s="1"/>
      <c r="B26" s="42" t="s">
        <v>76</v>
      </c>
      <c r="C26" s="82"/>
      <c r="D26" s="418"/>
      <c r="E26" s="419"/>
      <c r="F26" s="419"/>
      <c r="G26" s="419"/>
      <c r="H26" s="420"/>
      <c r="I26" s="72"/>
      <c r="J26" s="83"/>
      <c r="K26" s="72"/>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8"/>
      <c r="B28" s="395" t="s">
        <v>112</v>
      </c>
      <c r="C28" s="376"/>
      <c r="D28" s="371"/>
      <c r="E28" s="29"/>
      <c r="F28" s="29"/>
      <c r="G28" s="10"/>
      <c r="H28" s="29"/>
      <c r="I28" s="29"/>
      <c r="J28" s="10"/>
      <c r="K28" s="29"/>
      <c r="L28" s="28"/>
      <c r="M28" s="28"/>
      <c r="N28" s="28"/>
      <c r="O28" s="28"/>
      <c r="P28" s="28"/>
      <c r="Q28" s="28"/>
      <c r="R28" s="28"/>
      <c r="S28" s="28"/>
      <c r="T28" s="28"/>
      <c r="U28" s="28"/>
      <c r="V28" s="28"/>
      <c r="W28" s="28"/>
      <c r="X28" s="28"/>
      <c r="Y28" s="28"/>
      <c r="Z28" s="28"/>
    </row>
    <row r="29" spans="1:26" ht="27" customHeight="1">
      <c r="A29" s="28"/>
      <c r="B29" s="372"/>
      <c r="C29" s="377"/>
      <c r="D29" s="373"/>
      <c r="E29" s="29"/>
      <c r="F29" s="29"/>
      <c r="G29" s="10"/>
      <c r="H29" s="29"/>
      <c r="I29" s="29"/>
      <c r="J29" s="10"/>
      <c r="K29" s="29"/>
      <c r="L29" s="28"/>
      <c r="M29" s="28"/>
      <c r="N29" s="28"/>
      <c r="O29" s="28"/>
      <c r="P29" s="28"/>
      <c r="Q29" s="28"/>
      <c r="R29" s="28"/>
      <c r="S29" s="28"/>
      <c r="T29" s="28"/>
      <c r="U29" s="28"/>
      <c r="V29" s="28"/>
      <c r="W29" s="28"/>
      <c r="X29" s="28"/>
      <c r="Y29" s="28"/>
      <c r="Z29" s="28"/>
    </row>
    <row r="30" spans="1:26" ht="15.75" customHeight="1">
      <c r="A30" s="1"/>
      <c r="B30" s="15" t="s">
        <v>113</v>
      </c>
      <c r="C30" s="15"/>
      <c r="D30" s="346"/>
      <c r="E30" s="15" t="s">
        <v>114</v>
      </c>
      <c r="F30" s="15"/>
      <c r="G30" s="346"/>
      <c r="H30" s="15" t="s">
        <v>115</v>
      </c>
      <c r="I30" s="15"/>
      <c r="J30" s="346"/>
      <c r="K30" s="29"/>
      <c r="L30" s="1"/>
      <c r="M30" s="1"/>
      <c r="N30" s="1"/>
      <c r="O30" s="1"/>
      <c r="P30" s="1"/>
      <c r="Q30" s="1"/>
      <c r="R30" s="1"/>
      <c r="S30" s="1"/>
      <c r="T30" s="1"/>
      <c r="U30" s="1"/>
      <c r="V30" s="1"/>
      <c r="W30" s="1"/>
      <c r="X30" s="1"/>
      <c r="Y30" s="1"/>
      <c r="Z30" s="1"/>
    </row>
    <row r="31" spans="1:26" ht="15.75" customHeight="1">
      <c r="A31" s="1"/>
      <c r="B31" s="15"/>
      <c r="C31" s="15"/>
      <c r="D31" s="10"/>
      <c r="E31" s="15"/>
      <c r="F31" s="15"/>
      <c r="G31" s="10"/>
      <c r="H31" s="15"/>
      <c r="I31" s="15"/>
      <c r="J31" s="10"/>
      <c r="K31" s="29"/>
      <c r="L31" s="1"/>
      <c r="M31" s="1"/>
      <c r="N31" s="1"/>
      <c r="O31" s="1"/>
      <c r="P31" s="1"/>
      <c r="Q31" s="1"/>
      <c r="R31" s="1"/>
      <c r="S31" s="1"/>
      <c r="T31" s="1"/>
      <c r="U31" s="1"/>
      <c r="V31" s="1"/>
      <c r="W31" s="1"/>
      <c r="X31" s="1"/>
      <c r="Y31" s="1"/>
      <c r="Z31" s="1"/>
    </row>
    <row r="32" spans="1:26" ht="15.75" customHeight="1">
      <c r="A32" s="1"/>
      <c r="B32" s="15" t="s">
        <v>81</v>
      </c>
      <c r="C32" s="15"/>
      <c r="D32" s="346"/>
      <c r="E32" s="15" t="s">
        <v>81</v>
      </c>
      <c r="F32" s="15"/>
      <c r="G32" s="346"/>
      <c r="H32" s="15" t="s">
        <v>81</v>
      </c>
      <c r="I32" s="15"/>
      <c r="J32" s="346"/>
      <c r="K32" s="29"/>
      <c r="L32" s="1"/>
      <c r="M32" s="1"/>
      <c r="N32" s="1"/>
      <c r="O32" s="1"/>
      <c r="P32" s="1"/>
      <c r="Q32" s="1"/>
      <c r="R32" s="1"/>
      <c r="S32" s="1"/>
      <c r="T32" s="1"/>
      <c r="U32" s="1"/>
      <c r="V32" s="1"/>
      <c r="W32" s="1"/>
      <c r="X32" s="1"/>
      <c r="Y32" s="1"/>
      <c r="Z32" s="1"/>
    </row>
    <row r="33" spans="1:26" ht="15.75" customHeight="1">
      <c r="A33" s="1"/>
      <c r="B33" s="15"/>
      <c r="C33" s="15"/>
      <c r="D33" s="10"/>
      <c r="E33" s="15"/>
      <c r="F33" s="15"/>
      <c r="G33" s="10"/>
      <c r="H33" s="15"/>
      <c r="I33" s="15"/>
      <c r="J33" s="10"/>
      <c r="K33" s="29"/>
      <c r="L33" s="1"/>
      <c r="M33" s="1"/>
      <c r="N33" s="1"/>
      <c r="O33" s="1"/>
      <c r="P33" s="1"/>
      <c r="Q33" s="1"/>
      <c r="R33" s="1"/>
      <c r="S33" s="1"/>
      <c r="T33" s="1"/>
      <c r="U33" s="1"/>
      <c r="V33" s="1"/>
      <c r="W33" s="1"/>
      <c r="X33" s="1"/>
      <c r="Y33" s="1"/>
      <c r="Z33" s="1"/>
    </row>
    <row r="34" spans="1:26" ht="15.75" customHeight="1">
      <c r="A34" s="1"/>
      <c r="B34" s="15" t="s">
        <v>82</v>
      </c>
      <c r="C34" s="15"/>
      <c r="D34" s="346"/>
      <c r="E34" s="15" t="s">
        <v>82</v>
      </c>
      <c r="F34" s="15"/>
      <c r="G34" s="346"/>
      <c r="H34" s="15" t="s">
        <v>82</v>
      </c>
      <c r="I34" s="15"/>
      <c r="J34" s="346"/>
      <c r="K34" s="29"/>
      <c r="L34" s="1"/>
      <c r="M34" s="1"/>
      <c r="N34" s="1"/>
      <c r="O34" s="1"/>
      <c r="P34" s="1"/>
      <c r="Q34" s="1"/>
      <c r="R34" s="1"/>
      <c r="S34" s="1"/>
      <c r="T34" s="1"/>
      <c r="U34" s="1"/>
      <c r="V34" s="1"/>
      <c r="W34" s="1"/>
      <c r="X34" s="1"/>
      <c r="Y34" s="1"/>
      <c r="Z34" s="1"/>
    </row>
    <row r="35" spans="1:26" ht="15.75" customHeight="1">
      <c r="A35" s="1"/>
      <c r="B35" s="15"/>
      <c r="C35" s="15"/>
      <c r="D35" s="10"/>
      <c r="E35" s="15"/>
      <c r="F35" s="15"/>
      <c r="G35" s="10"/>
      <c r="H35" s="15"/>
      <c r="I35" s="15"/>
      <c r="J35" s="10"/>
      <c r="K35" s="29"/>
      <c r="L35" s="1"/>
      <c r="M35" s="1"/>
      <c r="N35" s="1"/>
      <c r="O35" s="1"/>
      <c r="P35" s="1"/>
      <c r="Q35" s="1"/>
      <c r="R35" s="1"/>
      <c r="S35" s="1"/>
      <c r="T35" s="1"/>
      <c r="U35" s="1"/>
      <c r="V35" s="1"/>
      <c r="W35" s="1"/>
      <c r="X35" s="1"/>
      <c r="Y35" s="1"/>
      <c r="Z35" s="1"/>
    </row>
    <row r="36" spans="1:26" ht="15" customHeight="1">
      <c r="A36" s="1"/>
      <c r="B36" s="15"/>
      <c r="C36" s="15"/>
      <c r="D36" s="10"/>
      <c r="E36" s="15"/>
      <c r="F36" s="15"/>
      <c r="G36" s="10"/>
      <c r="H36" s="15"/>
      <c r="I36" s="15"/>
      <c r="J36" s="10"/>
      <c r="K36" s="29"/>
      <c r="L36" s="1"/>
      <c r="M36" s="1"/>
      <c r="N36" s="1"/>
      <c r="O36" s="1"/>
      <c r="P36" s="1"/>
      <c r="Q36" s="1"/>
      <c r="R36" s="1"/>
      <c r="S36" s="1"/>
      <c r="T36" s="1"/>
      <c r="U36" s="1"/>
      <c r="V36" s="1"/>
      <c r="W36" s="1"/>
      <c r="X36" s="1"/>
      <c r="Y36" s="1"/>
      <c r="Z36" s="1"/>
    </row>
    <row r="37" spans="1:26" ht="15.75" customHeight="1">
      <c r="A37" s="1"/>
      <c r="B37" s="15" t="s">
        <v>116</v>
      </c>
      <c r="C37" s="15"/>
      <c r="D37" s="346"/>
      <c r="E37" s="15" t="s">
        <v>117</v>
      </c>
      <c r="F37" s="15"/>
      <c r="G37" s="346"/>
      <c r="H37" s="15" t="s">
        <v>118</v>
      </c>
      <c r="I37" s="15"/>
      <c r="J37" s="346"/>
      <c r="K37" s="29"/>
      <c r="L37" s="1"/>
      <c r="M37" s="1"/>
      <c r="N37" s="1"/>
      <c r="O37" s="1"/>
      <c r="P37" s="1"/>
      <c r="Q37" s="1"/>
      <c r="R37" s="1"/>
      <c r="S37" s="1"/>
      <c r="T37" s="1"/>
      <c r="U37" s="1"/>
      <c r="V37" s="1"/>
      <c r="W37" s="1"/>
      <c r="X37" s="1"/>
      <c r="Y37" s="1"/>
      <c r="Z37" s="1"/>
    </row>
    <row r="38" spans="1:26" ht="15.75" customHeight="1">
      <c r="A38" s="1"/>
      <c r="B38" s="15"/>
      <c r="C38" s="15"/>
      <c r="D38" s="10"/>
      <c r="E38" s="15"/>
      <c r="F38" s="15"/>
      <c r="G38" s="10"/>
      <c r="H38" s="15"/>
      <c r="I38" s="15"/>
      <c r="J38" s="10"/>
      <c r="K38" s="29"/>
      <c r="L38" s="1"/>
      <c r="M38" s="1"/>
      <c r="N38" s="1"/>
      <c r="O38" s="1"/>
      <c r="P38" s="1"/>
      <c r="Q38" s="1"/>
      <c r="R38" s="1"/>
      <c r="S38" s="1"/>
      <c r="T38" s="1"/>
      <c r="U38" s="1"/>
      <c r="V38" s="1"/>
      <c r="W38" s="1"/>
      <c r="X38" s="1"/>
      <c r="Y38" s="1"/>
      <c r="Z38" s="1"/>
    </row>
    <row r="39" spans="1:26" ht="15.75" customHeight="1">
      <c r="A39" s="1"/>
      <c r="B39" s="15" t="s">
        <v>81</v>
      </c>
      <c r="C39" s="15"/>
      <c r="D39" s="346"/>
      <c r="E39" s="15" t="s">
        <v>81</v>
      </c>
      <c r="F39" s="15"/>
      <c r="G39" s="346"/>
      <c r="H39" s="15" t="s">
        <v>81</v>
      </c>
      <c r="I39" s="15"/>
      <c r="J39" s="346"/>
      <c r="K39" s="29"/>
      <c r="L39" s="1"/>
      <c r="M39" s="1"/>
      <c r="N39" s="1"/>
      <c r="O39" s="1"/>
      <c r="P39" s="1"/>
      <c r="Q39" s="1"/>
      <c r="R39" s="1"/>
      <c r="S39" s="1"/>
      <c r="T39" s="1"/>
      <c r="U39" s="1"/>
      <c r="V39" s="1"/>
      <c r="W39" s="1"/>
      <c r="X39" s="1"/>
      <c r="Y39" s="1"/>
      <c r="Z39" s="1"/>
    </row>
    <row r="40" spans="1:26" ht="15.75" customHeight="1">
      <c r="A40" s="1"/>
      <c r="B40" s="15"/>
      <c r="C40" s="15"/>
      <c r="D40" s="10"/>
      <c r="E40" s="15"/>
      <c r="F40" s="15"/>
      <c r="G40" s="10"/>
      <c r="H40" s="15"/>
      <c r="I40" s="15"/>
      <c r="J40" s="10"/>
      <c r="K40" s="29"/>
      <c r="L40" s="1"/>
      <c r="M40" s="1"/>
      <c r="N40" s="1"/>
      <c r="O40" s="1"/>
      <c r="P40" s="1"/>
      <c r="Q40" s="1"/>
      <c r="R40" s="1"/>
      <c r="S40" s="1"/>
      <c r="T40" s="1"/>
      <c r="U40" s="1"/>
      <c r="V40" s="1"/>
      <c r="W40" s="1"/>
      <c r="X40" s="1"/>
      <c r="Y40" s="1"/>
      <c r="Z40" s="1"/>
    </row>
    <row r="41" spans="1:26" ht="15.75" customHeight="1">
      <c r="A41" s="1"/>
      <c r="B41" s="15" t="s">
        <v>82</v>
      </c>
      <c r="C41" s="15"/>
      <c r="D41" s="346"/>
      <c r="E41" s="15" t="s">
        <v>82</v>
      </c>
      <c r="F41" s="15"/>
      <c r="G41" s="346"/>
      <c r="H41" s="15" t="s">
        <v>82</v>
      </c>
      <c r="I41" s="15"/>
      <c r="J41" s="346"/>
      <c r="K41" s="29"/>
      <c r="L41" s="1"/>
      <c r="M41" s="1"/>
      <c r="N41" s="1"/>
      <c r="O41" s="1"/>
      <c r="P41" s="1"/>
      <c r="Q41" s="1"/>
      <c r="R41" s="1"/>
      <c r="S41" s="1"/>
      <c r="T41" s="1"/>
      <c r="U41" s="1"/>
      <c r="V41" s="1"/>
      <c r="W41" s="1"/>
      <c r="X41" s="1"/>
      <c r="Y41" s="1"/>
      <c r="Z41" s="1"/>
    </row>
    <row r="42" spans="1:26" ht="9" customHeight="1">
      <c r="A42" s="1"/>
      <c r="B42" s="15"/>
      <c r="C42" s="15"/>
      <c r="D42" s="10"/>
      <c r="E42" s="15"/>
      <c r="F42" s="15"/>
      <c r="G42" s="10"/>
      <c r="H42" s="15"/>
      <c r="I42" s="15"/>
      <c r="J42" s="10"/>
      <c r="K42" s="29"/>
      <c r="L42" s="1"/>
      <c r="M42" s="1"/>
      <c r="N42" s="1"/>
      <c r="O42" s="1"/>
      <c r="P42" s="1"/>
      <c r="Q42" s="1"/>
      <c r="R42" s="1"/>
      <c r="S42" s="1"/>
      <c r="T42" s="1"/>
      <c r="U42" s="1"/>
      <c r="V42" s="1"/>
      <c r="W42" s="1"/>
      <c r="X42" s="1"/>
      <c r="Y42" s="1"/>
      <c r="Z42" s="1"/>
    </row>
    <row r="43" spans="1:26" ht="15.75" customHeight="1">
      <c r="A43" s="1"/>
      <c r="B43" s="84"/>
      <c r="C43" s="85"/>
      <c r="D43" s="34"/>
      <c r="E43" s="82"/>
      <c r="F43" s="85"/>
      <c r="G43" s="34"/>
      <c r="H43" s="82"/>
      <c r="I43" s="85"/>
      <c r="J43" s="34"/>
      <c r="K43" s="86"/>
      <c r="L43" s="1"/>
      <c r="M43" s="1"/>
      <c r="N43" s="1"/>
      <c r="O43" s="1"/>
      <c r="P43" s="1"/>
      <c r="Q43" s="1"/>
      <c r="R43" s="1"/>
      <c r="S43" s="1"/>
      <c r="T43" s="1"/>
      <c r="U43" s="1"/>
      <c r="V43" s="1"/>
      <c r="W43" s="1"/>
      <c r="X43" s="1"/>
      <c r="Y43" s="1"/>
      <c r="Z43" s="1"/>
    </row>
    <row r="44" spans="1:26" ht="15" customHeight="1">
      <c r="A44" s="1"/>
      <c r="B44" s="42" t="s">
        <v>86</v>
      </c>
      <c r="C44" s="46"/>
      <c r="D44" s="87" t="str">
        <f>IF($D$19="VO - výzkumná organizace","U veřejných výzkumných organizací není relevatní","")</f>
        <v/>
      </c>
      <c r="E44" s="88"/>
      <c r="F44" s="88"/>
      <c r="G44" s="88"/>
      <c r="H44" s="88"/>
      <c r="I44" s="88"/>
      <c r="J44" s="88"/>
      <c r="K44" s="88"/>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395" t="s">
        <v>119</v>
      </c>
      <c r="C46" s="376"/>
      <c r="D46" s="371"/>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372"/>
      <c r="C47" s="377"/>
      <c r="D47" s="373"/>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89" t="s">
        <v>88</v>
      </c>
      <c r="C48" s="90"/>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395" t="s">
        <v>89</v>
      </c>
      <c r="C49" s="376"/>
      <c r="D49" s="371"/>
      <c r="E49" s="13"/>
      <c r="F49" s="13"/>
      <c r="G49" s="91"/>
      <c r="H49" s="13"/>
      <c r="I49" s="13"/>
      <c r="J49" s="91"/>
      <c r="K49" s="13"/>
      <c r="L49" s="1"/>
      <c r="M49" s="1"/>
      <c r="N49" s="1"/>
      <c r="O49" s="1"/>
      <c r="P49" s="1"/>
      <c r="Q49" s="1"/>
      <c r="R49" s="1"/>
      <c r="S49" s="1"/>
      <c r="T49" s="1"/>
      <c r="U49" s="1"/>
      <c r="V49" s="1"/>
      <c r="W49" s="1"/>
      <c r="X49" s="1"/>
      <c r="Y49" s="1"/>
      <c r="Z49" s="1"/>
    </row>
    <row r="50" spans="1:26" ht="38.25" customHeight="1">
      <c r="A50" s="1"/>
      <c r="B50" s="372"/>
      <c r="C50" s="377"/>
      <c r="D50" s="373"/>
      <c r="E50" s="13"/>
      <c r="F50" s="13"/>
      <c r="G50" s="91"/>
      <c r="H50" s="13"/>
      <c r="I50" s="13"/>
      <c r="J50" s="91"/>
      <c r="K50" s="13"/>
      <c r="L50" s="1"/>
      <c r="M50" s="1"/>
      <c r="N50" s="1"/>
      <c r="O50" s="1"/>
      <c r="P50" s="1"/>
      <c r="Q50" s="1"/>
      <c r="R50" s="1"/>
      <c r="S50" s="1"/>
      <c r="T50" s="1"/>
      <c r="U50" s="1"/>
      <c r="V50" s="1"/>
      <c r="W50" s="1"/>
      <c r="X50" s="1"/>
      <c r="Y50" s="1"/>
      <c r="Z50" s="1"/>
    </row>
    <row r="51" spans="1:26" ht="15.75" customHeight="1">
      <c r="A51" s="1"/>
      <c r="B51" s="15" t="s">
        <v>120</v>
      </c>
      <c r="C51" s="48"/>
      <c r="D51" s="346"/>
      <c r="E51" s="15" t="s">
        <v>121</v>
      </c>
      <c r="F51" s="92"/>
      <c r="G51" s="346"/>
      <c r="H51" s="15" t="s">
        <v>122</v>
      </c>
      <c r="I51" s="92"/>
      <c r="J51" s="346"/>
      <c r="K51" s="29"/>
      <c r="L51" s="1"/>
      <c r="M51" s="1"/>
      <c r="N51" s="1"/>
      <c r="O51" s="1"/>
      <c r="P51" s="1"/>
      <c r="Q51" s="1"/>
      <c r="R51" s="1"/>
      <c r="S51" s="1"/>
      <c r="T51" s="1"/>
      <c r="U51" s="1"/>
      <c r="V51" s="1"/>
      <c r="W51" s="1"/>
      <c r="X51" s="1"/>
      <c r="Y51" s="1"/>
      <c r="Z51" s="1"/>
    </row>
    <row r="52" spans="1:26" ht="15.75" customHeight="1">
      <c r="A52" s="1"/>
      <c r="B52" s="37"/>
      <c r="C52" s="29"/>
      <c r="D52" s="29"/>
      <c r="E52" s="37"/>
      <c r="F52" s="29"/>
      <c r="G52" s="29"/>
      <c r="H52" s="37"/>
      <c r="I52" s="29"/>
      <c r="J52" s="29"/>
      <c r="K52" s="29"/>
      <c r="L52" s="1"/>
      <c r="M52" s="1"/>
      <c r="N52" s="1"/>
      <c r="O52" s="1"/>
      <c r="P52" s="1"/>
      <c r="Q52" s="1"/>
      <c r="R52" s="1"/>
      <c r="S52" s="1"/>
      <c r="T52" s="1"/>
      <c r="U52" s="1"/>
      <c r="V52" s="1"/>
      <c r="W52" s="1"/>
      <c r="X52" s="1"/>
      <c r="Y52" s="1"/>
      <c r="Z52" s="1"/>
    </row>
    <row r="53" spans="1:26" ht="15.75" customHeight="1">
      <c r="A53" s="1"/>
      <c r="B53" s="15" t="s">
        <v>81</v>
      </c>
      <c r="C53" s="92"/>
      <c r="D53" s="346"/>
      <c r="E53" s="15" t="s">
        <v>81</v>
      </c>
      <c r="F53" s="92"/>
      <c r="G53" s="346"/>
      <c r="H53" s="15" t="s">
        <v>81</v>
      </c>
      <c r="I53" s="92"/>
      <c r="J53" s="346"/>
      <c r="K53" s="29"/>
      <c r="L53" s="1"/>
      <c r="M53" s="1"/>
      <c r="N53" s="1"/>
      <c r="O53" s="1"/>
      <c r="P53" s="1"/>
      <c r="Q53" s="1"/>
      <c r="R53" s="1"/>
      <c r="S53" s="1"/>
      <c r="T53" s="1"/>
      <c r="U53" s="1"/>
      <c r="V53" s="1"/>
      <c r="W53" s="1"/>
      <c r="X53" s="1"/>
      <c r="Y53" s="1"/>
      <c r="Z53" s="1"/>
    </row>
    <row r="54" spans="1:26" ht="15.75" customHeight="1">
      <c r="A54" s="1"/>
      <c r="B54" s="37"/>
      <c r="C54" s="29"/>
      <c r="D54" s="29"/>
      <c r="E54" s="37"/>
      <c r="F54" s="29"/>
      <c r="G54" s="29"/>
      <c r="H54" s="37"/>
      <c r="I54" s="29"/>
      <c r="J54" s="29"/>
      <c r="K54" s="29"/>
      <c r="L54" s="1"/>
      <c r="M54" s="1"/>
      <c r="N54" s="1"/>
      <c r="O54" s="1"/>
      <c r="P54" s="1"/>
      <c r="Q54" s="1"/>
      <c r="R54" s="1"/>
      <c r="S54" s="1"/>
      <c r="T54" s="1"/>
      <c r="U54" s="1"/>
      <c r="V54" s="1"/>
      <c r="W54" s="1"/>
      <c r="X54" s="1"/>
      <c r="Y54" s="1"/>
      <c r="Z54" s="1"/>
    </row>
    <row r="55" spans="1:26" ht="15.75" customHeight="1">
      <c r="A55" s="1"/>
      <c r="B55" s="15" t="s">
        <v>69</v>
      </c>
      <c r="C55" s="92"/>
      <c r="D55" s="346"/>
      <c r="E55" s="15" t="s">
        <v>69</v>
      </c>
      <c r="F55" s="92"/>
      <c r="G55" s="346"/>
      <c r="H55" s="15" t="s">
        <v>69</v>
      </c>
      <c r="I55" s="92"/>
      <c r="J55" s="346"/>
      <c r="K55" s="29"/>
      <c r="L55" s="1"/>
      <c r="M55" s="1"/>
      <c r="N55" s="1"/>
      <c r="O55" s="1"/>
      <c r="P55" s="1"/>
      <c r="Q55" s="1"/>
      <c r="R55" s="1"/>
      <c r="S55" s="1"/>
      <c r="T55" s="1"/>
      <c r="U55" s="1"/>
      <c r="V55" s="1"/>
      <c r="W55" s="1"/>
      <c r="X55" s="1"/>
      <c r="Y55" s="1"/>
      <c r="Z55" s="1"/>
    </row>
    <row r="56" spans="1:26" ht="15.75" customHeight="1">
      <c r="A56" s="1"/>
      <c r="B56" s="37"/>
      <c r="C56" s="29"/>
      <c r="D56" s="29"/>
      <c r="E56" s="37"/>
      <c r="F56" s="29"/>
      <c r="G56" s="29"/>
      <c r="H56" s="37"/>
      <c r="I56" s="29"/>
      <c r="J56" s="29"/>
      <c r="K56" s="29"/>
      <c r="L56" s="1"/>
      <c r="M56" s="1"/>
      <c r="N56" s="1"/>
      <c r="O56" s="1"/>
      <c r="P56" s="1"/>
      <c r="Q56" s="1"/>
      <c r="R56" s="1"/>
      <c r="S56" s="1"/>
      <c r="T56" s="1"/>
      <c r="U56" s="1"/>
      <c r="V56" s="1"/>
      <c r="W56" s="1"/>
      <c r="X56" s="1"/>
      <c r="Y56" s="1"/>
      <c r="Z56" s="1"/>
    </row>
    <row r="57" spans="1:26" ht="15.75" customHeight="1">
      <c r="A57" s="1"/>
      <c r="B57" s="15" t="s">
        <v>93</v>
      </c>
      <c r="C57" s="92"/>
      <c r="D57" s="346"/>
      <c r="E57" s="15" t="s">
        <v>93</v>
      </c>
      <c r="F57" s="92"/>
      <c r="G57" s="346"/>
      <c r="H57" s="15" t="s">
        <v>93</v>
      </c>
      <c r="I57" s="92"/>
      <c r="J57" s="346"/>
      <c r="K57" s="29"/>
      <c r="L57" s="1"/>
      <c r="M57" s="1"/>
      <c r="N57" s="1"/>
      <c r="O57" s="1"/>
      <c r="P57" s="1"/>
      <c r="Q57" s="1"/>
      <c r="R57" s="1"/>
      <c r="S57" s="1"/>
      <c r="T57" s="1"/>
      <c r="U57" s="1"/>
      <c r="V57" s="1"/>
      <c r="W57" s="1"/>
      <c r="X57" s="1"/>
      <c r="Y57" s="1"/>
      <c r="Z57" s="1"/>
    </row>
    <row r="58" spans="1:26" ht="15.75" customHeight="1">
      <c r="A58" s="1"/>
      <c r="B58" s="37"/>
      <c r="C58" s="29"/>
      <c r="D58" s="29"/>
      <c r="E58" s="37"/>
      <c r="F58" s="29"/>
      <c r="G58" s="29"/>
      <c r="H58" s="37"/>
      <c r="I58" s="29"/>
      <c r="J58" s="29"/>
      <c r="K58" s="29"/>
      <c r="L58" s="1"/>
      <c r="M58" s="1"/>
      <c r="N58" s="1"/>
      <c r="O58" s="1"/>
      <c r="P58" s="1"/>
      <c r="Q58" s="1"/>
      <c r="R58" s="1"/>
      <c r="S58" s="1"/>
      <c r="T58" s="1"/>
      <c r="U58" s="1"/>
      <c r="V58" s="1"/>
      <c r="W58" s="1"/>
      <c r="X58" s="1"/>
      <c r="Y58" s="1"/>
      <c r="Z58" s="1"/>
    </row>
    <row r="59" spans="1:26" ht="15.75" customHeight="1">
      <c r="A59" s="1"/>
      <c r="B59" s="15" t="s">
        <v>94</v>
      </c>
      <c r="C59" s="92"/>
      <c r="D59" s="349"/>
      <c r="E59" s="15" t="s">
        <v>94</v>
      </c>
      <c r="F59" s="92"/>
      <c r="G59" s="349"/>
      <c r="H59" s="15" t="s">
        <v>94</v>
      </c>
      <c r="I59" s="92"/>
      <c r="J59" s="349"/>
      <c r="K59" s="29"/>
      <c r="L59" s="1"/>
      <c r="M59" s="1"/>
      <c r="N59" s="1"/>
      <c r="O59" s="1"/>
      <c r="P59" s="1"/>
      <c r="Q59" s="1"/>
      <c r="R59" s="1"/>
      <c r="S59" s="1"/>
      <c r="T59" s="1"/>
      <c r="U59" s="1"/>
      <c r="V59" s="1"/>
      <c r="W59" s="1"/>
      <c r="X59" s="1"/>
      <c r="Y59" s="1"/>
      <c r="Z59" s="1"/>
    </row>
    <row r="60" spans="1:26" ht="15.75" customHeight="1">
      <c r="A60" s="1"/>
      <c r="B60" s="37"/>
      <c r="C60" s="29"/>
      <c r="D60" s="29"/>
      <c r="E60" s="37"/>
      <c r="F60" s="29"/>
      <c r="G60" s="29"/>
      <c r="H60" s="37"/>
      <c r="I60" s="29"/>
      <c r="J60" s="29"/>
      <c r="K60" s="29"/>
      <c r="L60" s="1"/>
      <c r="M60" s="1"/>
      <c r="N60" s="1"/>
      <c r="O60" s="1"/>
      <c r="P60" s="1"/>
      <c r="Q60" s="1"/>
      <c r="R60" s="1"/>
      <c r="S60" s="1"/>
      <c r="T60" s="1"/>
      <c r="U60" s="1"/>
      <c r="V60" s="1"/>
      <c r="W60" s="1"/>
      <c r="X60" s="1"/>
      <c r="Y60" s="1"/>
      <c r="Z60" s="1"/>
    </row>
    <row r="61" spans="1:26" ht="30" customHeight="1">
      <c r="A61" s="1"/>
      <c r="B61" s="15" t="s">
        <v>95</v>
      </c>
      <c r="C61" s="92"/>
      <c r="D61" s="346"/>
      <c r="E61" s="15" t="s">
        <v>95</v>
      </c>
      <c r="F61" s="92"/>
      <c r="G61" s="346"/>
      <c r="H61" s="15" t="s">
        <v>95</v>
      </c>
      <c r="I61" s="92"/>
      <c r="J61" s="346"/>
      <c r="K61" s="29"/>
      <c r="L61" s="1"/>
      <c r="M61" s="1"/>
      <c r="N61" s="1"/>
      <c r="O61" s="1"/>
      <c r="P61" s="1"/>
      <c r="Q61" s="1"/>
      <c r="R61" s="1"/>
      <c r="S61" s="1"/>
      <c r="T61" s="1"/>
      <c r="U61" s="1"/>
      <c r="V61" s="1"/>
      <c r="W61" s="1"/>
      <c r="X61" s="1"/>
      <c r="Y61" s="1"/>
      <c r="Z61" s="1"/>
    </row>
    <row r="62" spans="1:26" ht="15.75" customHeight="1">
      <c r="A62" s="1"/>
      <c r="B62" s="15"/>
      <c r="C62" s="92"/>
      <c r="D62" s="15"/>
      <c r="E62" s="15"/>
      <c r="F62" s="15"/>
      <c r="G62" s="15"/>
      <c r="H62" s="15"/>
      <c r="I62" s="15"/>
      <c r="J62" s="15"/>
      <c r="K62" s="29"/>
      <c r="L62" s="1"/>
      <c r="M62" s="1"/>
      <c r="N62" s="1"/>
      <c r="O62" s="1"/>
      <c r="P62" s="1"/>
      <c r="Q62" s="1"/>
      <c r="R62" s="1"/>
      <c r="S62" s="1"/>
      <c r="T62" s="1"/>
      <c r="U62" s="1"/>
      <c r="V62" s="1"/>
      <c r="W62" s="1"/>
      <c r="X62" s="1"/>
      <c r="Y62" s="1"/>
      <c r="Z62" s="1"/>
    </row>
    <row r="63" spans="1:26" ht="15.75" customHeight="1">
      <c r="A63" s="1"/>
      <c r="B63" s="15"/>
      <c r="C63" s="92"/>
      <c r="D63" s="15"/>
      <c r="E63" s="15"/>
      <c r="F63" s="15"/>
      <c r="G63" s="15"/>
      <c r="H63" s="15"/>
      <c r="I63" s="15"/>
      <c r="J63" s="15"/>
      <c r="K63" s="29"/>
      <c r="L63" s="1"/>
      <c r="M63" s="1"/>
      <c r="N63" s="1"/>
      <c r="O63" s="1"/>
      <c r="P63" s="1"/>
      <c r="Q63" s="1"/>
      <c r="R63" s="1"/>
      <c r="S63" s="1"/>
      <c r="T63" s="1"/>
      <c r="U63" s="1"/>
      <c r="V63" s="1"/>
      <c r="W63" s="1"/>
      <c r="X63" s="1"/>
      <c r="Y63" s="1"/>
      <c r="Z63" s="1"/>
    </row>
    <row r="64" spans="1:26" ht="15.75" customHeight="1">
      <c r="A64" s="1"/>
      <c r="B64" s="15" t="s">
        <v>123</v>
      </c>
      <c r="C64" s="48"/>
      <c r="D64" s="346"/>
      <c r="E64" s="15" t="s">
        <v>124</v>
      </c>
      <c r="F64" s="92"/>
      <c r="G64" s="346"/>
      <c r="H64" s="15" t="s">
        <v>125</v>
      </c>
      <c r="I64" s="92"/>
      <c r="J64" s="346"/>
      <c r="K64" s="29"/>
      <c r="L64" s="1"/>
      <c r="M64" s="1"/>
      <c r="N64" s="1"/>
      <c r="O64" s="1"/>
      <c r="P64" s="1"/>
      <c r="Q64" s="1"/>
      <c r="R64" s="1"/>
      <c r="S64" s="1"/>
      <c r="T64" s="1"/>
      <c r="U64" s="1"/>
      <c r="V64" s="1"/>
      <c r="W64" s="1"/>
      <c r="X64" s="1"/>
      <c r="Y64" s="1"/>
      <c r="Z64" s="1"/>
    </row>
    <row r="65" spans="1:26" ht="15.75" customHeight="1">
      <c r="A65" s="1"/>
      <c r="B65" s="37"/>
      <c r="C65" s="29"/>
      <c r="D65" s="29"/>
      <c r="E65" s="37"/>
      <c r="F65" s="29"/>
      <c r="G65" s="29"/>
      <c r="H65" s="37"/>
      <c r="I65" s="29"/>
      <c r="J65" s="29"/>
      <c r="K65" s="29"/>
      <c r="L65" s="1"/>
      <c r="M65" s="1"/>
      <c r="N65" s="1"/>
      <c r="O65" s="1"/>
      <c r="P65" s="1"/>
      <c r="Q65" s="1"/>
      <c r="R65" s="1"/>
      <c r="S65" s="1"/>
      <c r="T65" s="1"/>
      <c r="U65" s="1"/>
      <c r="V65" s="1"/>
      <c r="W65" s="1"/>
      <c r="X65" s="1"/>
      <c r="Y65" s="1"/>
      <c r="Z65" s="1"/>
    </row>
    <row r="66" spans="1:26" ht="15.75" customHeight="1">
      <c r="A66" s="1"/>
      <c r="B66" s="15" t="s">
        <v>81</v>
      </c>
      <c r="C66" s="92"/>
      <c r="D66" s="346"/>
      <c r="E66" s="15" t="s">
        <v>81</v>
      </c>
      <c r="F66" s="92"/>
      <c r="G66" s="346"/>
      <c r="H66" s="15" t="s">
        <v>81</v>
      </c>
      <c r="I66" s="92"/>
      <c r="J66" s="346"/>
      <c r="K66" s="29"/>
      <c r="L66" s="1"/>
      <c r="M66" s="1"/>
      <c r="N66" s="1"/>
      <c r="O66" s="1"/>
      <c r="P66" s="1"/>
      <c r="Q66" s="1"/>
      <c r="R66" s="1"/>
      <c r="S66" s="1"/>
      <c r="T66" s="1"/>
      <c r="U66" s="1"/>
      <c r="V66" s="1"/>
      <c r="W66" s="1"/>
      <c r="X66" s="1"/>
      <c r="Y66" s="1"/>
      <c r="Z66" s="1"/>
    </row>
    <row r="67" spans="1:26" ht="15.75" customHeight="1">
      <c r="A67" s="1"/>
      <c r="B67" s="37"/>
      <c r="C67" s="29"/>
      <c r="D67" s="29"/>
      <c r="E67" s="37"/>
      <c r="F67" s="29"/>
      <c r="G67" s="29"/>
      <c r="H67" s="37"/>
      <c r="I67" s="29"/>
      <c r="J67" s="29"/>
      <c r="K67" s="29"/>
      <c r="L67" s="1"/>
      <c r="M67" s="1"/>
      <c r="N67" s="1"/>
      <c r="O67" s="1"/>
      <c r="P67" s="1"/>
      <c r="Q67" s="1"/>
      <c r="R67" s="1"/>
      <c r="S67" s="1"/>
      <c r="T67" s="1"/>
      <c r="U67" s="1"/>
      <c r="V67" s="1"/>
      <c r="W67" s="1"/>
      <c r="X67" s="1"/>
      <c r="Y67" s="1"/>
      <c r="Z67" s="1"/>
    </row>
    <row r="68" spans="1:26" ht="15.75" customHeight="1">
      <c r="A68" s="1"/>
      <c r="B68" s="15" t="s">
        <v>69</v>
      </c>
      <c r="C68" s="92"/>
      <c r="D68" s="346"/>
      <c r="E68" s="15" t="s">
        <v>69</v>
      </c>
      <c r="F68" s="92"/>
      <c r="G68" s="346"/>
      <c r="H68" s="15" t="s">
        <v>69</v>
      </c>
      <c r="I68" s="92"/>
      <c r="J68" s="346"/>
      <c r="K68" s="29"/>
      <c r="L68" s="1"/>
      <c r="M68" s="1"/>
      <c r="N68" s="1"/>
      <c r="O68" s="1"/>
      <c r="P68" s="1"/>
      <c r="Q68" s="1"/>
      <c r="R68" s="1"/>
      <c r="S68" s="1"/>
      <c r="T68" s="1"/>
      <c r="U68" s="1"/>
      <c r="V68" s="1"/>
      <c r="W68" s="1"/>
      <c r="X68" s="1"/>
      <c r="Y68" s="1"/>
      <c r="Z68" s="1"/>
    </row>
    <row r="69" spans="1:26" ht="15.75" customHeight="1">
      <c r="A69" s="1"/>
      <c r="B69" s="37"/>
      <c r="C69" s="29"/>
      <c r="D69" s="29"/>
      <c r="E69" s="37"/>
      <c r="F69" s="29"/>
      <c r="G69" s="29"/>
      <c r="H69" s="37"/>
      <c r="I69" s="29"/>
      <c r="J69" s="29"/>
      <c r="K69" s="29"/>
      <c r="L69" s="1"/>
      <c r="M69" s="1"/>
      <c r="N69" s="1"/>
      <c r="O69" s="1"/>
      <c r="P69" s="1"/>
      <c r="Q69" s="1"/>
      <c r="R69" s="1"/>
      <c r="S69" s="1"/>
      <c r="T69" s="1"/>
      <c r="U69" s="1"/>
      <c r="V69" s="1"/>
      <c r="W69" s="1"/>
      <c r="X69" s="1"/>
      <c r="Y69" s="1"/>
      <c r="Z69" s="1"/>
    </row>
    <row r="70" spans="1:26" ht="15.75" customHeight="1">
      <c r="A70" s="1"/>
      <c r="B70" s="15" t="s">
        <v>93</v>
      </c>
      <c r="C70" s="92"/>
      <c r="D70" s="346"/>
      <c r="E70" s="15" t="s">
        <v>93</v>
      </c>
      <c r="F70" s="92"/>
      <c r="G70" s="346"/>
      <c r="H70" s="15" t="s">
        <v>93</v>
      </c>
      <c r="I70" s="92"/>
      <c r="J70" s="346"/>
      <c r="K70" s="29"/>
      <c r="L70" s="1"/>
      <c r="M70" s="1"/>
      <c r="N70" s="1"/>
      <c r="O70" s="1"/>
      <c r="P70" s="1"/>
      <c r="Q70" s="1"/>
      <c r="R70" s="1"/>
      <c r="S70" s="1"/>
      <c r="T70" s="1"/>
      <c r="U70" s="1"/>
      <c r="V70" s="1"/>
      <c r="W70" s="1"/>
      <c r="X70" s="1"/>
      <c r="Y70" s="1"/>
      <c r="Z70" s="1"/>
    </row>
    <row r="71" spans="1:26" ht="15.75" customHeight="1">
      <c r="A71" s="1"/>
      <c r="B71" s="37"/>
      <c r="C71" s="29"/>
      <c r="D71" s="29"/>
      <c r="E71" s="37"/>
      <c r="F71" s="29"/>
      <c r="G71" s="29"/>
      <c r="H71" s="37"/>
      <c r="I71" s="29"/>
      <c r="J71" s="29"/>
      <c r="K71" s="29"/>
      <c r="L71" s="1"/>
      <c r="M71" s="1"/>
      <c r="N71" s="1"/>
      <c r="O71" s="1"/>
      <c r="P71" s="1"/>
      <c r="Q71" s="1"/>
      <c r="R71" s="1"/>
      <c r="S71" s="1"/>
      <c r="T71" s="1"/>
      <c r="U71" s="1"/>
      <c r="V71" s="1"/>
      <c r="W71" s="1"/>
      <c r="X71" s="1"/>
      <c r="Y71" s="1"/>
      <c r="Z71" s="1"/>
    </row>
    <row r="72" spans="1:26" ht="15.75" customHeight="1">
      <c r="A72" s="1"/>
      <c r="B72" s="15" t="s">
        <v>94</v>
      </c>
      <c r="C72" s="92"/>
      <c r="D72" s="349"/>
      <c r="E72" s="15" t="s">
        <v>94</v>
      </c>
      <c r="F72" s="92"/>
      <c r="G72" s="349"/>
      <c r="H72" s="15" t="s">
        <v>94</v>
      </c>
      <c r="I72" s="92"/>
      <c r="J72" s="349"/>
      <c r="K72" s="29"/>
      <c r="L72" s="1"/>
      <c r="M72" s="1"/>
      <c r="N72" s="1"/>
      <c r="O72" s="1"/>
      <c r="P72" s="1"/>
      <c r="Q72" s="1"/>
      <c r="R72" s="1"/>
      <c r="S72" s="1"/>
      <c r="T72" s="1"/>
      <c r="U72" s="1"/>
      <c r="V72" s="1"/>
      <c r="W72" s="1"/>
      <c r="X72" s="1"/>
      <c r="Y72" s="1"/>
      <c r="Z72" s="1"/>
    </row>
    <row r="73" spans="1:26" ht="15.75" customHeight="1">
      <c r="A73" s="1"/>
      <c r="B73" s="37"/>
      <c r="C73" s="29"/>
      <c r="D73" s="29"/>
      <c r="E73" s="37"/>
      <c r="F73" s="29"/>
      <c r="G73" s="29"/>
      <c r="H73" s="37"/>
      <c r="I73" s="29"/>
      <c r="J73" s="29"/>
      <c r="K73" s="29"/>
      <c r="L73" s="1"/>
      <c r="M73" s="1"/>
      <c r="N73" s="1"/>
      <c r="O73" s="1"/>
      <c r="P73" s="1"/>
      <c r="Q73" s="1"/>
      <c r="R73" s="1"/>
      <c r="S73" s="1"/>
      <c r="T73" s="1"/>
      <c r="U73" s="1"/>
      <c r="V73" s="1"/>
      <c r="W73" s="1"/>
      <c r="X73" s="1"/>
      <c r="Y73" s="1"/>
      <c r="Z73" s="1"/>
    </row>
    <row r="74" spans="1:26" ht="30" customHeight="1">
      <c r="A74" s="1"/>
      <c r="B74" s="15" t="s">
        <v>95</v>
      </c>
      <c r="C74" s="92"/>
      <c r="D74" s="346"/>
      <c r="E74" s="15" t="s">
        <v>95</v>
      </c>
      <c r="F74" s="92"/>
      <c r="G74" s="346"/>
      <c r="H74" s="15" t="s">
        <v>95</v>
      </c>
      <c r="I74" s="92"/>
      <c r="J74" s="346"/>
      <c r="K74" s="29"/>
      <c r="L74" s="93"/>
      <c r="M74" s="93"/>
      <c r="N74" s="93"/>
      <c r="O74" s="93"/>
      <c r="P74" s="93"/>
      <c r="Q74" s="93"/>
      <c r="R74" s="1"/>
      <c r="S74" s="1"/>
      <c r="T74" s="1"/>
      <c r="U74" s="1"/>
      <c r="V74" s="1"/>
      <c r="W74" s="1"/>
      <c r="X74" s="1"/>
      <c r="Y74" s="1"/>
      <c r="Z74" s="1"/>
    </row>
    <row r="75" spans="1:26" ht="9" customHeight="1">
      <c r="A75" s="28"/>
      <c r="B75" s="11"/>
      <c r="C75" s="11"/>
      <c r="D75" s="11"/>
      <c r="E75" s="11"/>
      <c r="F75" s="11"/>
      <c r="G75" s="11"/>
      <c r="H75" s="11"/>
      <c r="I75" s="11"/>
      <c r="J75" s="11"/>
      <c r="K75" s="11"/>
      <c r="L75" s="94"/>
      <c r="M75" s="94"/>
      <c r="N75" s="94"/>
      <c r="O75" s="94"/>
      <c r="P75" s="94"/>
      <c r="Q75" s="94"/>
      <c r="R75" s="28"/>
      <c r="S75" s="28"/>
      <c r="T75" s="28"/>
      <c r="U75" s="28"/>
      <c r="V75" s="28"/>
      <c r="W75" s="28"/>
      <c r="X75" s="28"/>
      <c r="Y75" s="28"/>
      <c r="Z75" s="28"/>
    </row>
    <row r="76" spans="1:26" ht="9.75" customHeight="1">
      <c r="A76" s="28"/>
      <c r="B76" s="29"/>
      <c r="C76" s="29"/>
      <c r="D76" s="29"/>
      <c r="E76" s="29"/>
      <c r="F76" s="29"/>
      <c r="G76" s="29"/>
      <c r="H76" s="29"/>
      <c r="I76" s="29"/>
      <c r="J76" s="29"/>
      <c r="K76" s="29"/>
      <c r="L76" s="94"/>
      <c r="M76" s="94"/>
      <c r="N76" s="94"/>
      <c r="O76" s="94"/>
      <c r="P76" s="94"/>
      <c r="Q76" s="94"/>
      <c r="R76" s="28"/>
      <c r="S76" s="28"/>
      <c r="T76" s="28"/>
      <c r="U76" s="28"/>
      <c r="V76" s="28"/>
      <c r="W76" s="28"/>
      <c r="X76" s="28"/>
      <c r="Y76" s="28"/>
      <c r="Z76" s="28"/>
    </row>
    <row r="77" spans="1:26" ht="18.75" customHeight="1">
      <c r="A77" s="1"/>
      <c r="B77" s="89" t="s">
        <v>99</v>
      </c>
      <c r="C77" s="90"/>
      <c r="D77" s="29"/>
      <c r="E77" s="29"/>
      <c r="F77" s="29"/>
      <c r="G77" s="29"/>
      <c r="H77" s="29"/>
      <c r="I77" s="29"/>
      <c r="J77" s="29"/>
      <c r="K77" s="29"/>
      <c r="L77" s="93"/>
      <c r="M77" s="93"/>
      <c r="N77" s="93"/>
      <c r="O77" s="93"/>
      <c r="P77" s="93"/>
      <c r="Q77" s="93"/>
      <c r="R77" s="1"/>
      <c r="S77" s="1"/>
      <c r="T77" s="1"/>
      <c r="U77" s="1"/>
      <c r="V77" s="1"/>
      <c r="W77" s="1"/>
      <c r="X77" s="1"/>
      <c r="Y77" s="1"/>
      <c r="Z77" s="1"/>
    </row>
    <row r="78" spans="1:26" ht="306" customHeight="1">
      <c r="A78" s="1"/>
      <c r="B78" s="407" t="s">
        <v>100</v>
      </c>
      <c r="C78" s="359"/>
      <c r="D78" s="360"/>
      <c r="E78" s="29"/>
      <c r="F78" s="29"/>
      <c r="G78" s="401"/>
      <c r="H78" s="400"/>
      <c r="I78" s="29"/>
      <c r="J78" s="95" t="str">
        <f>IF(D19="VO - výzkumná organizace","Není relevantní","Zapsáno znaků: "&amp;LEN(G78)&amp;" z max. 1000")</f>
        <v>Zapsáno znaků: 0 z max. 1000</v>
      </c>
      <c r="K78" s="29"/>
      <c r="L78" s="93"/>
      <c r="M78" s="93"/>
      <c r="N78" s="93"/>
      <c r="O78" s="93"/>
      <c r="P78" s="93"/>
      <c r="Q78" s="93"/>
      <c r="R78" s="1"/>
      <c r="S78" s="1"/>
      <c r="T78" s="1"/>
      <c r="U78" s="1"/>
      <c r="V78" s="1"/>
      <c r="W78" s="1"/>
      <c r="X78" s="1"/>
      <c r="Y78" s="1"/>
      <c r="Z78" s="1"/>
    </row>
    <row r="79" spans="1:26" ht="15.75" customHeight="1">
      <c r="A79" s="1"/>
      <c r="B79" s="29"/>
      <c r="C79" s="29"/>
      <c r="D79" s="29"/>
      <c r="E79" s="29"/>
      <c r="F79" s="29"/>
      <c r="G79" s="29"/>
      <c r="H79" s="29"/>
      <c r="I79" s="29"/>
      <c r="J79" s="29"/>
      <c r="K79" s="29"/>
      <c r="L79" s="93"/>
      <c r="M79" s="93"/>
      <c r="N79" s="93"/>
      <c r="O79" s="93"/>
      <c r="P79" s="93"/>
      <c r="Q79" s="93"/>
      <c r="R79" s="1"/>
      <c r="S79" s="1"/>
      <c r="T79" s="1"/>
      <c r="U79" s="1"/>
      <c r="V79" s="1"/>
      <c r="W79" s="1"/>
      <c r="X79" s="1"/>
      <c r="Y79" s="1"/>
      <c r="Z79" s="1"/>
    </row>
    <row r="80" spans="1:26" ht="9" customHeight="1">
      <c r="A80" s="1"/>
      <c r="B80" s="23"/>
      <c r="C80" s="23"/>
      <c r="D80" s="23"/>
      <c r="E80" s="23"/>
      <c r="F80" s="23"/>
      <c r="G80" s="23"/>
      <c r="H80" s="23"/>
      <c r="I80" s="23"/>
      <c r="J80" s="23"/>
      <c r="K80" s="23"/>
      <c r="L80" s="93"/>
      <c r="M80" s="93"/>
      <c r="N80" s="93"/>
      <c r="O80" s="93"/>
      <c r="P80" s="93"/>
      <c r="Q80" s="93"/>
      <c r="R80" s="1"/>
      <c r="S80" s="1"/>
      <c r="T80" s="1"/>
      <c r="U80" s="1"/>
      <c r="V80" s="1"/>
      <c r="W80" s="1"/>
      <c r="X80" s="1"/>
      <c r="Y80" s="1"/>
      <c r="Z80" s="1"/>
    </row>
    <row r="81" spans="1:26" ht="9" customHeight="1">
      <c r="A81" s="1"/>
      <c r="B81" s="29"/>
      <c r="C81" s="29"/>
      <c r="D81" s="29"/>
      <c r="E81" s="29"/>
      <c r="F81" s="29"/>
      <c r="G81" s="29"/>
      <c r="H81" s="29"/>
      <c r="I81" s="29"/>
      <c r="J81" s="29"/>
      <c r="K81" s="29"/>
      <c r="L81" s="93"/>
      <c r="M81" s="93"/>
      <c r="N81" s="93"/>
      <c r="O81" s="93"/>
      <c r="P81" s="93"/>
      <c r="Q81" s="93"/>
      <c r="R81" s="1"/>
      <c r="S81" s="1"/>
      <c r="T81" s="1"/>
      <c r="U81" s="1"/>
      <c r="V81" s="1"/>
      <c r="W81" s="1"/>
      <c r="X81" s="1"/>
      <c r="Y81" s="1"/>
      <c r="Z81" s="1"/>
    </row>
    <row r="82" spans="1:26" ht="18.75" customHeight="1">
      <c r="A82" s="1"/>
      <c r="B82" s="89" t="s">
        <v>101</v>
      </c>
      <c r="C82" s="90"/>
      <c r="D82" s="29"/>
      <c r="E82" s="29"/>
      <c r="F82" s="29"/>
      <c r="G82" s="29"/>
      <c r="H82" s="29"/>
      <c r="I82" s="29"/>
      <c r="J82" s="29"/>
      <c r="K82" s="29"/>
      <c r="L82" s="93"/>
      <c r="M82" s="93"/>
      <c r="N82" s="93"/>
      <c r="O82" s="93"/>
      <c r="P82" s="93"/>
      <c r="Q82" s="93"/>
      <c r="R82" s="1"/>
      <c r="S82" s="1"/>
      <c r="T82" s="1"/>
      <c r="U82" s="1"/>
      <c r="V82" s="1"/>
      <c r="W82" s="1"/>
      <c r="X82" s="1"/>
      <c r="Y82" s="1"/>
      <c r="Z82" s="1"/>
    </row>
    <row r="83" spans="1:26" ht="33.75" customHeight="1">
      <c r="A83" s="1"/>
      <c r="B83" s="421" t="s">
        <v>126</v>
      </c>
      <c r="C83" s="359"/>
      <c r="D83" s="360"/>
      <c r="E83" s="13"/>
      <c r="F83" s="13"/>
      <c r="G83" s="91"/>
      <c r="H83" s="13"/>
      <c r="I83" s="13"/>
      <c r="J83" s="91"/>
      <c r="K83" s="13"/>
      <c r="L83" s="93"/>
      <c r="M83" s="93"/>
      <c r="N83" s="93"/>
      <c r="O83" s="93"/>
      <c r="P83" s="93"/>
      <c r="Q83" s="93"/>
      <c r="R83" s="1"/>
      <c r="S83" s="1"/>
      <c r="T83" s="1"/>
      <c r="U83" s="1"/>
      <c r="V83" s="1"/>
      <c r="W83" s="1"/>
      <c r="X83" s="1"/>
      <c r="Y83" s="1"/>
      <c r="Z83" s="1"/>
    </row>
    <row r="84" spans="1:26" ht="15.75" customHeight="1">
      <c r="A84" s="1"/>
      <c r="B84" s="15" t="s">
        <v>127</v>
      </c>
      <c r="C84" s="92"/>
      <c r="D84" s="346"/>
      <c r="E84" s="15" t="s">
        <v>128</v>
      </c>
      <c r="F84" s="92"/>
      <c r="G84" s="346"/>
      <c r="H84" s="15" t="s">
        <v>129</v>
      </c>
      <c r="I84" s="92"/>
      <c r="J84" s="346"/>
      <c r="K84" s="29"/>
      <c r="L84" s="93"/>
      <c r="M84" s="93"/>
      <c r="N84" s="93"/>
      <c r="O84" s="93"/>
      <c r="P84" s="93"/>
      <c r="Q84" s="93"/>
      <c r="R84" s="1"/>
      <c r="S84" s="1"/>
      <c r="T84" s="1"/>
      <c r="U84" s="1"/>
      <c r="V84" s="1"/>
      <c r="W84" s="1"/>
      <c r="X84" s="1"/>
      <c r="Y84" s="1"/>
      <c r="Z84" s="1"/>
    </row>
    <row r="85" spans="1:26" ht="15.75" customHeight="1">
      <c r="A85" s="1"/>
      <c r="B85" s="37"/>
      <c r="C85" s="29"/>
      <c r="D85" s="29"/>
      <c r="E85" s="37"/>
      <c r="F85" s="29"/>
      <c r="G85" s="29"/>
      <c r="H85" s="37"/>
      <c r="I85" s="29"/>
      <c r="J85" s="29"/>
      <c r="K85" s="29"/>
      <c r="L85" s="93"/>
      <c r="M85" s="93"/>
      <c r="N85" s="93"/>
      <c r="O85" s="93"/>
      <c r="P85" s="93"/>
      <c r="Q85" s="93"/>
      <c r="R85" s="1"/>
      <c r="S85" s="1"/>
      <c r="T85" s="1"/>
      <c r="U85" s="1"/>
      <c r="V85" s="1"/>
      <c r="W85" s="1"/>
      <c r="X85" s="1"/>
      <c r="Y85" s="1"/>
      <c r="Z85" s="1"/>
    </row>
    <row r="86" spans="1:26" ht="15.75" customHeight="1">
      <c r="A86" s="1"/>
      <c r="B86" s="15" t="s">
        <v>67</v>
      </c>
      <c r="C86" s="92"/>
      <c r="D86" s="346"/>
      <c r="E86" s="15" t="s">
        <v>67</v>
      </c>
      <c r="F86" s="92"/>
      <c r="G86" s="346"/>
      <c r="H86" s="15" t="s">
        <v>67</v>
      </c>
      <c r="I86" s="92"/>
      <c r="J86" s="346"/>
      <c r="K86" s="29"/>
      <c r="L86" s="93"/>
      <c r="M86" s="93"/>
      <c r="N86" s="93"/>
      <c r="O86" s="93"/>
      <c r="P86" s="93"/>
      <c r="Q86" s="93"/>
      <c r="R86" s="1"/>
      <c r="S86" s="1"/>
      <c r="T86" s="1"/>
      <c r="U86" s="1"/>
      <c r="V86" s="1"/>
      <c r="W86" s="1"/>
      <c r="X86" s="1"/>
      <c r="Y86" s="1"/>
      <c r="Z86" s="1"/>
    </row>
    <row r="87" spans="1:26" ht="15.75" customHeight="1">
      <c r="A87" s="1"/>
      <c r="B87" s="37"/>
      <c r="C87" s="29"/>
      <c r="D87" s="29"/>
      <c r="E87" s="37"/>
      <c r="F87" s="29"/>
      <c r="G87" s="29"/>
      <c r="H87" s="37"/>
      <c r="I87" s="29"/>
      <c r="J87" s="29"/>
      <c r="K87" s="29"/>
      <c r="L87" s="93"/>
      <c r="M87" s="93"/>
      <c r="N87" s="93"/>
      <c r="O87" s="93"/>
      <c r="P87" s="93"/>
      <c r="Q87" s="93"/>
      <c r="R87" s="1"/>
      <c r="S87" s="1"/>
      <c r="T87" s="1"/>
      <c r="U87" s="1"/>
      <c r="V87" s="1"/>
      <c r="W87" s="1"/>
      <c r="X87" s="1"/>
      <c r="Y87" s="1"/>
      <c r="Z87" s="1"/>
    </row>
    <row r="88" spans="1:26" ht="15.75" customHeight="1">
      <c r="A88" s="1"/>
      <c r="B88" s="15" t="s">
        <v>94</v>
      </c>
      <c r="C88" s="92"/>
      <c r="D88" s="349"/>
      <c r="E88" s="15" t="s">
        <v>94</v>
      </c>
      <c r="F88" s="92"/>
      <c r="G88" s="349"/>
      <c r="H88" s="15" t="s">
        <v>94</v>
      </c>
      <c r="I88" s="92"/>
      <c r="J88" s="349"/>
      <c r="K88" s="29"/>
      <c r="L88" s="93"/>
      <c r="M88" s="93"/>
      <c r="N88" s="93"/>
      <c r="O88" s="93"/>
      <c r="P88" s="93"/>
      <c r="Q88" s="93"/>
      <c r="R88" s="1"/>
      <c r="S88" s="1"/>
      <c r="T88" s="1"/>
      <c r="U88" s="1"/>
      <c r="V88" s="1"/>
      <c r="W88" s="1"/>
      <c r="X88" s="1"/>
      <c r="Y88" s="1"/>
      <c r="Z88" s="1"/>
    </row>
    <row r="89" spans="1:26" ht="15.75" customHeight="1">
      <c r="A89" s="1"/>
      <c r="B89" s="15"/>
      <c r="C89" s="92"/>
      <c r="D89" s="15"/>
      <c r="E89" s="15"/>
      <c r="F89" s="15"/>
      <c r="G89" s="92"/>
      <c r="H89" s="15"/>
      <c r="I89" s="92"/>
      <c r="J89" s="15"/>
      <c r="K89" s="29"/>
      <c r="L89" s="93"/>
      <c r="M89" s="93"/>
      <c r="N89" s="93"/>
      <c r="O89" s="93"/>
      <c r="P89" s="93"/>
      <c r="Q89" s="93"/>
      <c r="R89" s="1"/>
      <c r="S89" s="1"/>
      <c r="T89" s="1"/>
      <c r="U89" s="1"/>
      <c r="V89" s="1"/>
      <c r="W89" s="1"/>
      <c r="X89" s="1"/>
      <c r="Y89" s="1"/>
      <c r="Z89" s="1"/>
    </row>
    <row r="90" spans="1:26" ht="15.75" customHeight="1">
      <c r="A90" s="28"/>
      <c r="B90" s="9"/>
      <c r="C90" s="9"/>
      <c r="D90" s="9"/>
      <c r="E90" s="99"/>
      <c r="F90" s="9"/>
      <c r="G90" s="9"/>
      <c r="H90" s="99"/>
      <c r="I90" s="9"/>
      <c r="J90" s="9"/>
      <c r="K90" s="9"/>
      <c r="L90" s="28"/>
      <c r="M90" s="28"/>
      <c r="N90" s="28"/>
      <c r="O90" s="28"/>
      <c r="P90" s="28"/>
      <c r="Q90" s="28"/>
      <c r="R90" s="28"/>
      <c r="S90" s="28"/>
      <c r="T90" s="28"/>
      <c r="U90" s="28"/>
      <c r="V90" s="28"/>
      <c r="W90" s="28"/>
      <c r="X90" s="28"/>
      <c r="Y90" s="28"/>
      <c r="Z90" s="28"/>
    </row>
    <row r="91" spans="1:26" ht="15.75" customHeight="1">
      <c r="A91" s="28"/>
      <c r="B91" s="15" t="s">
        <v>130</v>
      </c>
      <c r="C91" s="92"/>
      <c r="D91" s="346"/>
      <c r="E91" s="15" t="s">
        <v>131</v>
      </c>
      <c r="F91" s="92"/>
      <c r="G91" s="346"/>
      <c r="H91" s="15" t="s">
        <v>132</v>
      </c>
      <c r="I91" s="92"/>
      <c r="J91" s="346"/>
      <c r="K91" s="9"/>
      <c r="L91" s="28"/>
      <c r="M91" s="28"/>
      <c r="N91" s="28"/>
      <c r="O91" s="28"/>
      <c r="P91" s="28"/>
      <c r="Q91" s="28"/>
      <c r="R91" s="28"/>
      <c r="S91" s="28"/>
      <c r="T91" s="28"/>
      <c r="U91" s="28"/>
      <c r="V91" s="28"/>
      <c r="W91" s="28"/>
      <c r="X91" s="28"/>
      <c r="Y91" s="28"/>
      <c r="Z91" s="28"/>
    </row>
    <row r="92" spans="1:26" ht="15.75" customHeight="1">
      <c r="A92" s="28"/>
      <c r="B92" s="37"/>
      <c r="C92" s="29"/>
      <c r="D92" s="29"/>
      <c r="E92" s="37"/>
      <c r="F92" s="29"/>
      <c r="G92" s="29"/>
      <c r="H92" s="37"/>
      <c r="I92" s="29"/>
      <c r="J92" s="29"/>
      <c r="K92" s="9"/>
      <c r="L92" s="28"/>
      <c r="M92" s="28"/>
      <c r="N92" s="28"/>
      <c r="O92" s="28"/>
      <c r="P92" s="28"/>
      <c r="Q92" s="28"/>
      <c r="R92" s="28"/>
      <c r="S92" s="28"/>
      <c r="T92" s="28"/>
      <c r="U92" s="28"/>
      <c r="V92" s="28"/>
      <c r="W92" s="28"/>
      <c r="X92" s="28"/>
      <c r="Y92" s="28"/>
      <c r="Z92" s="28"/>
    </row>
    <row r="93" spans="1:26" ht="15.75" customHeight="1">
      <c r="A93" s="28"/>
      <c r="B93" s="15" t="s">
        <v>67</v>
      </c>
      <c r="C93" s="92"/>
      <c r="D93" s="346"/>
      <c r="E93" s="15" t="s">
        <v>67</v>
      </c>
      <c r="F93" s="92"/>
      <c r="G93" s="346"/>
      <c r="H93" s="15" t="s">
        <v>67</v>
      </c>
      <c r="I93" s="92"/>
      <c r="J93" s="346"/>
      <c r="K93" s="9"/>
      <c r="L93" s="28"/>
      <c r="M93" s="28"/>
      <c r="N93" s="28"/>
      <c r="O93" s="28"/>
      <c r="P93" s="28"/>
      <c r="Q93" s="28"/>
      <c r="R93" s="28"/>
      <c r="S93" s="28"/>
      <c r="T93" s="28"/>
      <c r="U93" s="28"/>
      <c r="V93" s="28"/>
      <c r="W93" s="28"/>
      <c r="X93" s="28"/>
      <c r="Y93" s="28"/>
      <c r="Z93" s="28"/>
    </row>
    <row r="94" spans="1:26" ht="15.75" customHeight="1">
      <c r="A94" s="28"/>
      <c r="B94" s="37"/>
      <c r="C94" s="29"/>
      <c r="D94" s="29"/>
      <c r="E94" s="37"/>
      <c r="F94" s="29"/>
      <c r="G94" s="29"/>
      <c r="H94" s="37"/>
      <c r="I94" s="29"/>
      <c r="J94" s="29"/>
      <c r="K94" s="9"/>
      <c r="L94" s="28"/>
      <c r="M94" s="28"/>
      <c r="N94" s="28"/>
      <c r="O94" s="28"/>
      <c r="P94" s="28"/>
      <c r="Q94" s="28"/>
      <c r="R94" s="28"/>
      <c r="S94" s="28"/>
      <c r="T94" s="28"/>
      <c r="U94" s="28"/>
      <c r="V94" s="28"/>
      <c r="W94" s="28"/>
      <c r="X94" s="28"/>
      <c r="Y94" s="28"/>
      <c r="Z94" s="28"/>
    </row>
    <row r="95" spans="1:26" ht="15.75" customHeight="1">
      <c r="A95" s="28"/>
      <c r="B95" s="15" t="s">
        <v>94</v>
      </c>
      <c r="C95" s="92"/>
      <c r="D95" s="349"/>
      <c r="E95" s="15" t="s">
        <v>94</v>
      </c>
      <c r="F95" s="92"/>
      <c r="G95" s="349"/>
      <c r="H95" s="15" t="s">
        <v>94</v>
      </c>
      <c r="I95" s="92"/>
      <c r="J95" s="349"/>
      <c r="K95" s="9"/>
      <c r="L95" s="28"/>
      <c r="M95" s="28"/>
      <c r="N95" s="28"/>
      <c r="O95" s="28"/>
      <c r="P95" s="28"/>
      <c r="Q95" s="28"/>
      <c r="R95" s="28"/>
      <c r="S95" s="28"/>
      <c r="T95" s="28"/>
      <c r="U95" s="28"/>
      <c r="V95" s="28"/>
      <c r="W95" s="28"/>
      <c r="X95" s="28"/>
      <c r="Y95" s="28"/>
      <c r="Z95" s="28"/>
    </row>
    <row r="96" spans="1:26" ht="9" customHeight="1">
      <c r="A96" s="28"/>
      <c r="B96" s="15"/>
      <c r="C96" s="92"/>
      <c r="D96" s="96"/>
      <c r="E96" s="15"/>
      <c r="F96" s="92"/>
      <c r="G96" s="96"/>
      <c r="H96" s="92"/>
      <c r="I96" s="92"/>
      <c r="J96" s="96"/>
      <c r="K96" s="9"/>
      <c r="L96" s="28"/>
      <c r="M96" s="28"/>
      <c r="N96" s="28"/>
      <c r="O96" s="28"/>
      <c r="P96" s="28"/>
      <c r="Q96" s="28"/>
      <c r="R96" s="28"/>
      <c r="S96" s="28"/>
      <c r="T96" s="28"/>
      <c r="U96" s="28"/>
      <c r="V96" s="28"/>
      <c r="W96" s="28"/>
      <c r="X96" s="28"/>
      <c r="Y96" s="28"/>
      <c r="Z96" s="28"/>
    </row>
    <row r="97" spans="1:26"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8"/>
      <c r="B99" s="32"/>
      <c r="C99" s="32"/>
      <c r="D99" s="32"/>
      <c r="E99" s="32"/>
      <c r="F99" s="32"/>
      <c r="G99" s="32"/>
      <c r="H99" s="32"/>
      <c r="I99" s="32"/>
      <c r="J99" s="422" t="str">
        <f>Pokyny!E48</f>
        <v xml:space="preserve"> Verze 1: září 2022.</v>
      </c>
      <c r="K99" s="360"/>
      <c r="L99" s="28"/>
      <c r="M99" s="28"/>
      <c r="N99" s="28"/>
      <c r="O99" s="28"/>
      <c r="P99" s="28"/>
      <c r="Q99" s="28"/>
      <c r="R99" s="28"/>
      <c r="S99" s="28"/>
      <c r="T99" s="28"/>
      <c r="U99" s="28"/>
      <c r="V99" s="28"/>
      <c r="W99" s="28"/>
      <c r="X99" s="28"/>
      <c r="Y99" s="28"/>
      <c r="Z99" s="28"/>
    </row>
    <row r="100" spans="1:26" ht="1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42" customHeight="1">
      <c r="A101" s="1"/>
      <c r="B101" s="71"/>
      <c r="C101" s="71"/>
      <c r="D101" s="71"/>
      <c r="E101" s="71"/>
      <c r="F101" s="71"/>
      <c r="G101" s="71"/>
      <c r="H101" s="71"/>
      <c r="I101" s="71"/>
      <c r="J101" s="71"/>
      <c r="K101" s="7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23" t="s">
        <v>15</v>
      </c>
      <c r="K104" s="397"/>
      <c r="L104" s="100"/>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3"/>
      <c r="B148" s="93"/>
      <c r="C148" s="93"/>
      <c r="D148" s="93"/>
      <c r="E148" s="93"/>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3"/>
      <c r="B149" s="93"/>
      <c r="C149" s="93"/>
      <c r="D149" s="93"/>
      <c r="E149" s="93"/>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3"/>
      <c r="B150" s="93"/>
      <c r="C150" s="93"/>
      <c r="D150" s="93"/>
      <c r="E150" s="93"/>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3"/>
      <c r="B151" s="93"/>
      <c r="C151" s="93"/>
      <c r="D151" s="93"/>
      <c r="E151" s="93"/>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3"/>
      <c r="B152" s="93"/>
      <c r="C152" s="93"/>
      <c r="D152" s="93"/>
      <c r="E152" s="93"/>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3"/>
      <c r="B153" s="93"/>
      <c r="C153" s="93"/>
      <c r="D153" s="93"/>
      <c r="E153" s="93"/>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3"/>
      <c r="B154" s="93"/>
      <c r="C154" s="93"/>
      <c r="D154" s="93"/>
      <c r="E154" s="93"/>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3"/>
      <c r="B155" s="93"/>
      <c r="C155" s="93"/>
      <c r="D155" s="93"/>
      <c r="E155" s="93"/>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3"/>
      <c r="B156" s="93"/>
      <c r="C156" s="93"/>
      <c r="D156" s="93"/>
      <c r="E156" s="93"/>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3"/>
      <c r="B157" s="93"/>
      <c r="C157" s="93"/>
      <c r="D157" s="93"/>
      <c r="E157" s="93"/>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3"/>
      <c r="B158" s="93"/>
      <c r="C158" s="93"/>
      <c r="D158" s="93"/>
      <c r="E158" s="93"/>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3"/>
      <c r="B159" s="93"/>
      <c r="C159" s="93"/>
      <c r="D159" s="93"/>
      <c r="E159" s="93"/>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3"/>
      <c r="B160" s="93"/>
      <c r="C160" s="93"/>
      <c r="D160" s="93"/>
      <c r="E160" s="93"/>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3"/>
      <c r="B161" s="93"/>
      <c r="C161" s="93"/>
      <c r="D161" s="93"/>
      <c r="E161" s="93"/>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3"/>
      <c r="B162" s="93"/>
      <c r="C162" s="93"/>
      <c r="D162" s="93"/>
      <c r="E162" s="93"/>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3"/>
      <c r="B163" s="93"/>
      <c r="C163" s="93"/>
      <c r="D163" s="93"/>
      <c r="E163" s="93"/>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3"/>
      <c r="B164" s="93"/>
      <c r="C164" s="93"/>
      <c r="D164" s="93"/>
      <c r="E164" s="93"/>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3"/>
      <c r="B165" s="93"/>
      <c r="C165" s="93"/>
      <c r="D165" s="93"/>
      <c r="E165" s="93"/>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3"/>
      <c r="B166" s="93"/>
      <c r="C166" s="93"/>
      <c r="D166" s="93"/>
      <c r="E166" s="93"/>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3"/>
      <c r="B167" s="93"/>
      <c r="C167" s="93"/>
      <c r="D167" s="93"/>
      <c r="E167" s="93"/>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3"/>
      <c r="B168" s="93"/>
      <c r="C168" s="93"/>
      <c r="D168" s="93"/>
      <c r="E168" s="93"/>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3"/>
      <c r="B169" s="93"/>
      <c r="C169" s="93"/>
      <c r="D169" s="93"/>
      <c r="E169" s="93"/>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3"/>
      <c r="B170" s="93"/>
      <c r="C170" s="93"/>
      <c r="D170" s="93"/>
      <c r="E170" s="93"/>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3"/>
      <c r="B171" s="93"/>
      <c r="C171" s="93"/>
      <c r="D171" s="93"/>
      <c r="E171" s="93"/>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3"/>
      <c r="B172" s="93"/>
      <c r="C172" s="93"/>
      <c r="D172" s="93"/>
      <c r="E172" s="93"/>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3"/>
      <c r="B173" s="93"/>
      <c r="C173" s="93"/>
      <c r="D173" s="93"/>
      <c r="E173" s="93"/>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3"/>
      <c r="B174" s="93"/>
      <c r="C174" s="93"/>
      <c r="D174" s="93"/>
      <c r="E174" s="93"/>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3"/>
      <c r="B175" s="93"/>
      <c r="C175" s="93"/>
      <c r="D175" s="93"/>
      <c r="E175" s="93"/>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7EGv6Z6U7SCl2C21zFrhrlHBC6NYrtULPkZnZ21MiDvhXKH6rwXyNqQmz2N18GbDuyoVr0W/1xWlnU3UzPybQ==" saltValue="mkDWkhlmvRU9F9EqCYM1/g==" spinCount="100000"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5" priority="1">
      <formula>$D$19&lt;&gt;"VO - výzkumná organizace"</formula>
    </cfRule>
  </conditionalFormatting>
  <conditionalFormatting sqref="E21">
    <cfRule type="containsText" dxfId="94" priority="2" operator="containsText" text="Nevyplněno">
      <formula>NOT(ISERROR(SEARCH(("Nevyplněno"),(E21))))</formula>
    </cfRule>
  </conditionalFormatting>
  <conditionalFormatting sqref="J78">
    <cfRule type="containsText" dxfId="93"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2"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1"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topLeftCell="E1" workbookViewId="0">
      <selection activeCell="B3" sqref="B3:G3"/>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14" t="s">
        <v>133</v>
      </c>
      <c r="C3" s="359"/>
      <c r="D3" s="359"/>
      <c r="E3" s="359"/>
      <c r="F3" s="359"/>
      <c r="G3" s="360"/>
      <c r="H3" s="1"/>
      <c r="I3" s="1"/>
      <c r="J3" s="1"/>
      <c r="K3" s="1"/>
      <c r="L3" s="1"/>
      <c r="M3" s="1"/>
      <c r="N3" s="1"/>
      <c r="O3" s="1"/>
      <c r="P3" s="1"/>
      <c r="Q3" s="1"/>
      <c r="R3" s="1"/>
      <c r="S3" s="1"/>
      <c r="T3" s="1"/>
      <c r="U3" s="1"/>
      <c r="V3" s="1"/>
      <c r="W3" s="1"/>
      <c r="X3" s="1"/>
      <c r="Y3" s="1"/>
      <c r="Z3" s="1"/>
    </row>
    <row r="4" spans="1:26" ht="15" customHeight="1">
      <c r="A4" s="1"/>
      <c r="B4" s="97"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3"/>
      <c r="F5" s="23"/>
      <c r="G5" s="34"/>
      <c r="H5" s="23"/>
      <c r="I5" s="23"/>
      <c r="J5" s="34"/>
      <c r="K5" s="23"/>
      <c r="L5" s="23"/>
      <c r="M5" s="1"/>
      <c r="N5" s="1"/>
      <c r="O5" s="1"/>
      <c r="P5" s="1"/>
      <c r="Q5" s="1"/>
      <c r="R5" s="1"/>
      <c r="S5" s="1"/>
      <c r="T5" s="1"/>
      <c r="U5" s="1"/>
      <c r="V5" s="1"/>
      <c r="W5" s="1"/>
      <c r="X5" s="1"/>
      <c r="Y5" s="1"/>
      <c r="Z5" s="1"/>
    </row>
    <row r="6" spans="1:26" ht="24" customHeight="1">
      <c r="A6" s="1"/>
      <c r="B6" s="365" t="str">
        <f>IF('Identifikační údaje'!D25=1,"",IF('Identifikační údaje'!D25=2,"","Další účastník č. 2"))</f>
        <v>Další účastník č. 2</v>
      </c>
      <c r="C6" s="366"/>
      <c r="D6" s="366"/>
      <c r="E6" s="366"/>
      <c r="F6" s="366"/>
      <c r="G6" s="366"/>
      <c r="H6" s="366"/>
      <c r="I6" s="366"/>
      <c r="J6" s="366"/>
      <c r="K6" s="415"/>
      <c r="L6" s="72"/>
      <c r="M6" s="1"/>
      <c r="N6" s="1"/>
      <c r="O6" s="1"/>
      <c r="P6" s="1"/>
      <c r="Q6" s="1"/>
      <c r="R6" s="1"/>
      <c r="S6" s="1"/>
      <c r="T6" s="1"/>
      <c r="U6" s="1"/>
      <c r="V6" s="1"/>
      <c r="W6" s="1"/>
      <c r="X6" s="1"/>
      <c r="Y6" s="1"/>
      <c r="Z6" s="1"/>
    </row>
    <row r="7" spans="1:26" ht="9" customHeight="1">
      <c r="A7" s="28"/>
      <c r="B7" s="73"/>
      <c r="C7" s="74"/>
      <c r="D7" s="21"/>
      <c r="E7" s="75"/>
      <c r="F7" s="75"/>
      <c r="G7" s="76"/>
      <c r="H7" s="75"/>
      <c r="I7" s="75"/>
      <c r="J7" s="76"/>
      <c r="K7" s="75"/>
      <c r="L7" s="77"/>
      <c r="M7" s="28"/>
      <c r="N7" s="28"/>
      <c r="O7" s="28"/>
      <c r="P7" s="28"/>
      <c r="Q7" s="28"/>
      <c r="R7" s="28"/>
      <c r="S7" s="28"/>
      <c r="T7" s="28"/>
      <c r="U7" s="28"/>
      <c r="V7" s="28"/>
      <c r="W7" s="28"/>
      <c r="X7" s="28"/>
      <c r="Y7" s="28"/>
      <c r="Z7" s="28"/>
    </row>
    <row r="8" spans="1:26" ht="9" customHeight="1">
      <c r="A8" s="28"/>
      <c r="B8" s="78"/>
      <c r="C8" s="78"/>
      <c r="D8" s="10"/>
      <c r="E8" s="29"/>
      <c r="F8" s="29"/>
      <c r="G8" s="10"/>
      <c r="H8" s="29"/>
      <c r="I8" s="29"/>
      <c r="J8" s="10"/>
      <c r="K8" s="29"/>
      <c r="L8" s="77"/>
      <c r="M8" s="28"/>
      <c r="N8" s="28"/>
      <c r="O8" s="28"/>
      <c r="P8" s="28"/>
      <c r="Q8" s="28"/>
      <c r="R8" s="28"/>
      <c r="S8" s="28"/>
      <c r="T8" s="28"/>
      <c r="U8" s="28"/>
      <c r="V8" s="28"/>
      <c r="W8" s="28"/>
      <c r="X8" s="28"/>
      <c r="Y8" s="28"/>
      <c r="Z8" s="28"/>
    </row>
    <row r="9" spans="1:26" ht="15.75" customHeight="1">
      <c r="A9" s="1"/>
      <c r="B9" s="15" t="s">
        <v>65</v>
      </c>
      <c r="C9" s="15"/>
      <c r="D9" s="10" t="s">
        <v>110</v>
      </c>
      <c r="E9" s="29"/>
      <c r="F9" s="29"/>
      <c r="G9" s="10"/>
      <c r="H9" s="29"/>
      <c r="I9" s="29"/>
      <c r="J9" s="10"/>
      <c r="K9" s="29"/>
      <c r="L9" s="72"/>
      <c r="M9" s="1"/>
      <c r="N9" s="1"/>
      <c r="O9" s="1"/>
      <c r="P9" s="1"/>
      <c r="Q9" s="1"/>
      <c r="R9" s="1"/>
      <c r="S9" s="1"/>
      <c r="T9" s="1"/>
      <c r="U9" s="1"/>
      <c r="V9" s="1"/>
      <c r="W9" s="1"/>
      <c r="X9" s="1"/>
      <c r="Y9" s="1"/>
      <c r="Z9" s="1"/>
    </row>
    <row r="10" spans="1:26" ht="15.75" customHeight="1">
      <c r="A10" s="1"/>
      <c r="B10" s="15"/>
      <c r="C10" s="15"/>
      <c r="D10" s="10"/>
      <c r="E10" s="29"/>
      <c r="F10" s="29"/>
      <c r="G10" s="10"/>
      <c r="H10" s="29"/>
      <c r="I10" s="29"/>
      <c r="J10" s="10"/>
      <c r="K10" s="29"/>
      <c r="L10" s="72"/>
      <c r="M10" s="1"/>
      <c r="N10" s="1"/>
      <c r="O10" s="1"/>
      <c r="P10" s="1"/>
      <c r="Q10" s="1"/>
      <c r="R10" s="1"/>
      <c r="S10" s="1"/>
      <c r="T10" s="1"/>
      <c r="U10" s="1"/>
      <c r="V10" s="1"/>
      <c r="W10" s="1"/>
      <c r="X10" s="1"/>
      <c r="Y10" s="1"/>
      <c r="Z10" s="1"/>
    </row>
    <row r="11" spans="1:26" ht="15.75" customHeight="1">
      <c r="A11" s="1"/>
      <c r="B11" s="15" t="s">
        <v>67</v>
      </c>
      <c r="C11" s="15"/>
      <c r="D11" s="347"/>
      <c r="E11" s="29"/>
      <c r="F11" s="29"/>
      <c r="G11" s="10"/>
      <c r="H11" s="29"/>
      <c r="I11" s="29"/>
      <c r="J11" s="10"/>
      <c r="K11" s="29"/>
      <c r="L11" s="72"/>
      <c r="M11" s="1"/>
      <c r="N11" s="1"/>
      <c r="O11" s="1"/>
      <c r="P11" s="1"/>
      <c r="Q11" s="1"/>
      <c r="R11" s="1"/>
      <c r="S11" s="1"/>
      <c r="T11" s="1"/>
      <c r="U11" s="1"/>
      <c r="V11" s="1"/>
      <c r="W11" s="1"/>
      <c r="X11" s="1"/>
      <c r="Y11" s="1"/>
      <c r="Z11" s="1"/>
    </row>
    <row r="12" spans="1:26" ht="15.75" customHeight="1">
      <c r="A12" s="1"/>
      <c r="B12" s="15"/>
      <c r="C12" s="15"/>
      <c r="D12" s="10"/>
      <c r="E12" s="29"/>
      <c r="F12" s="29"/>
      <c r="G12" s="10"/>
      <c r="H12" s="29"/>
      <c r="I12" s="29"/>
      <c r="J12" s="10"/>
      <c r="K12" s="29"/>
      <c r="L12" s="72"/>
      <c r="M12" s="1"/>
      <c r="N12" s="1"/>
      <c r="O12" s="1"/>
      <c r="P12" s="1"/>
      <c r="Q12" s="1"/>
      <c r="R12" s="1"/>
      <c r="S12" s="1"/>
      <c r="T12" s="1"/>
      <c r="U12" s="1"/>
      <c r="V12" s="1"/>
      <c r="W12" s="1"/>
      <c r="X12" s="1"/>
      <c r="Y12" s="1"/>
      <c r="Z12" s="1"/>
    </row>
    <row r="13" spans="1:26" ht="15.75" customHeight="1">
      <c r="A13" s="1"/>
      <c r="B13" s="15" t="s">
        <v>68</v>
      </c>
      <c r="C13" s="15"/>
      <c r="D13" s="346"/>
      <c r="E13" s="29"/>
      <c r="F13" s="29"/>
      <c r="G13" s="10"/>
      <c r="H13" s="29"/>
      <c r="I13" s="29"/>
      <c r="J13" s="10"/>
      <c r="K13" s="29"/>
      <c r="L13" s="72"/>
      <c r="M13" s="1"/>
      <c r="N13" s="1"/>
      <c r="O13" s="1"/>
      <c r="P13" s="1"/>
      <c r="Q13" s="1"/>
      <c r="R13" s="1"/>
      <c r="S13" s="1"/>
      <c r="T13" s="1"/>
      <c r="U13" s="1"/>
      <c r="V13" s="1"/>
      <c r="W13" s="1"/>
      <c r="X13" s="1"/>
      <c r="Y13" s="1"/>
      <c r="Z13" s="1"/>
    </row>
    <row r="14" spans="1:26" ht="15.75" customHeight="1">
      <c r="A14" s="1"/>
      <c r="B14" s="15"/>
      <c r="C14" s="15"/>
      <c r="D14" s="10"/>
      <c r="E14" s="29"/>
      <c r="F14" s="29"/>
      <c r="G14" s="10"/>
      <c r="H14" s="29"/>
      <c r="I14" s="29"/>
      <c r="J14" s="10"/>
      <c r="K14" s="29"/>
      <c r="L14" s="72"/>
      <c r="M14" s="1"/>
      <c r="N14" s="1"/>
      <c r="O14" s="1"/>
      <c r="P14" s="1"/>
      <c r="Q14" s="1"/>
      <c r="R14" s="1"/>
      <c r="S14" s="1"/>
      <c r="T14" s="1"/>
      <c r="U14" s="1"/>
      <c r="V14" s="1"/>
      <c r="W14" s="1"/>
      <c r="X14" s="1"/>
      <c r="Y14" s="1"/>
      <c r="Z14" s="1"/>
    </row>
    <row r="15" spans="1:26" ht="15.75" customHeight="1">
      <c r="A15" s="1"/>
      <c r="B15" s="15" t="s">
        <v>69</v>
      </c>
      <c r="C15" s="15"/>
      <c r="D15" s="401"/>
      <c r="E15" s="406"/>
      <c r="F15" s="406"/>
      <c r="G15" s="400"/>
      <c r="H15" s="10"/>
      <c r="I15" s="29"/>
      <c r="J15" s="10"/>
      <c r="K15" s="29"/>
      <c r="L15" s="72"/>
      <c r="M15" s="1"/>
      <c r="N15" s="1"/>
      <c r="O15" s="1"/>
      <c r="P15" s="1"/>
      <c r="Q15" s="1"/>
      <c r="R15" s="1"/>
      <c r="S15" s="1"/>
      <c r="T15" s="1"/>
      <c r="U15" s="1"/>
      <c r="V15" s="1"/>
      <c r="W15" s="1"/>
      <c r="X15" s="1"/>
      <c r="Y15" s="1"/>
      <c r="Z15" s="1"/>
    </row>
    <row r="16" spans="1:26" ht="15.75" customHeight="1">
      <c r="A16" s="1"/>
      <c r="B16" s="15"/>
      <c r="C16" s="15"/>
      <c r="D16" s="10"/>
      <c r="E16" s="29"/>
      <c r="F16" s="29"/>
      <c r="G16" s="10"/>
      <c r="H16" s="10"/>
      <c r="I16" s="29"/>
      <c r="J16" s="10"/>
      <c r="K16" s="29"/>
      <c r="L16" s="72"/>
      <c r="M16" s="1"/>
      <c r="N16" s="1"/>
      <c r="O16" s="1"/>
      <c r="P16" s="1"/>
      <c r="Q16" s="1"/>
      <c r="R16" s="1"/>
      <c r="S16" s="1"/>
      <c r="T16" s="1"/>
      <c r="U16" s="1"/>
      <c r="V16" s="1"/>
      <c r="W16" s="1"/>
      <c r="X16" s="1"/>
      <c r="Y16" s="1"/>
      <c r="Z16" s="1"/>
    </row>
    <row r="17" spans="1:26" ht="15.75" customHeight="1">
      <c r="A17" s="1"/>
      <c r="B17" s="15" t="s">
        <v>70</v>
      </c>
      <c r="C17" s="15"/>
      <c r="D17" s="401" t="s">
        <v>27</v>
      </c>
      <c r="E17" s="406"/>
      <c r="F17" s="406"/>
      <c r="G17" s="400"/>
      <c r="H17" s="10"/>
      <c r="I17" s="29"/>
      <c r="J17" s="10"/>
      <c r="K17" s="29"/>
      <c r="L17" s="72"/>
      <c r="M17" s="1"/>
      <c r="N17" s="1"/>
      <c r="O17" s="1"/>
      <c r="P17" s="1"/>
      <c r="Q17" s="1"/>
      <c r="R17" s="1"/>
      <c r="S17" s="1"/>
      <c r="T17" s="1"/>
      <c r="U17" s="1"/>
      <c r="V17" s="1"/>
      <c r="W17" s="1"/>
      <c r="X17" s="1"/>
      <c r="Y17" s="1"/>
      <c r="Z17" s="1"/>
    </row>
    <row r="18" spans="1:26" ht="15.75" customHeight="1">
      <c r="A18" s="1"/>
      <c r="B18" s="15"/>
      <c r="C18" s="15"/>
      <c r="D18" s="10"/>
      <c r="E18" s="29"/>
      <c r="F18" s="29"/>
      <c r="G18" s="10"/>
      <c r="H18" s="10"/>
      <c r="I18" s="29"/>
      <c r="J18" s="10"/>
      <c r="K18" s="29"/>
      <c r="L18" s="72"/>
      <c r="M18" s="1"/>
      <c r="N18" s="1"/>
      <c r="O18" s="1"/>
      <c r="P18" s="1"/>
      <c r="Q18" s="1"/>
      <c r="R18" s="1"/>
      <c r="S18" s="1"/>
      <c r="T18" s="1"/>
      <c r="U18" s="1"/>
      <c r="V18" s="1"/>
      <c r="W18" s="1"/>
      <c r="X18" s="1"/>
      <c r="Y18" s="1"/>
      <c r="Z18" s="1"/>
    </row>
    <row r="19" spans="1:26" ht="15.75" customHeight="1">
      <c r="A19" s="1"/>
      <c r="B19" s="15" t="s">
        <v>71</v>
      </c>
      <c r="C19" s="15"/>
      <c r="D19" s="346" t="s">
        <v>27</v>
      </c>
      <c r="E19" s="79" t="s">
        <v>134</v>
      </c>
      <c r="F19" s="10"/>
      <c r="G19" s="10"/>
      <c r="H19" s="10"/>
      <c r="I19" s="29"/>
      <c r="J19" s="10"/>
      <c r="K19" s="29"/>
      <c r="L19" s="72"/>
      <c r="M19" s="1"/>
      <c r="N19" s="1"/>
      <c r="O19" s="1"/>
      <c r="P19" s="1"/>
      <c r="Q19" s="1"/>
      <c r="R19" s="1"/>
      <c r="S19" s="1"/>
      <c r="T19" s="1"/>
      <c r="U19" s="1"/>
      <c r="V19" s="1"/>
      <c r="W19" s="1"/>
      <c r="X19" s="1"/>
      <c r="Y19" s="1"/>
      <c r="Z19" s="1"/>
    </row>
    <row r="20" spans="1:26" ht="15.75" customHeight="1">
      <c r="A20" s="1"/>
      <c r="B20" s="10"/>
      <c r="C20" s="10"/>
      <c r="D20" s="10"/>
      <c r="E20" s="29"/>
      <c r="F20" s="29"/>
      <c r="G20" s="10"/>
      <c r="H20" s="29"/>
      <c r="I20" s="29"/>
      <c r="J20" s="10"/>
      <c r="K20" s="29"/>
      <c r="L20" s="72"/>
      <c r="M20" s="1"/>
      <c r="N20" s="1"/>
      <c r="O20" s="1"/>
      <c r="P20" s="1"/>
      <c r="Q20" s="1"/>
      <c r="R20" s="1"/>
      <c r="S20" s="1"/>
      <c r="T20" s="1"/>
      <c r="U20" s="1"/>
      <c r="V20" s="1"/>
      <c r="W20" s="1"/>
      <c r="X20" s="1"/>
      <c r="Y20" s="1"/>
      <c r="Z20" s="1"/>
    </row>
    <row r="21" spans="1:26" ht="26.25" customHeight="1">
      <c r="A21" s="1"/>
      <c r="B21" s="15" t="s">
        <v>73</v>
      </c>
      <c r="C21" s="15"/>
      <c r="D21" s="351"/>
      <c r="E21" s="10" t="str">
        <f>IF($D$19="Vyberte možnost:","",IF($D$19="VO - výzkumná organizace",IF($D$21="","    Nevyplněno",""),"  Není relevantní"))</f>
        <v/>
      </c>
      <c r="F21" s="10"/>
      <c r="G21" s="10"/>
      <c r="H21" s="29"/>
      <c r="I21" s="29"/>
      <c r="J21" s="10"/>
      <c r="K21" s="29"/>
      <c r="L21" s="72"/>
      <c r="M21" s="1"/>
      <c r="N21" s="1"/>
      <c r="O21" s="1"/>
      <c r="P21" s="1"/>
      <c r="Q21" s="1"/>
      <c r="R21" s="1"/>
      <c r="S21" s="1"/>
      <c r="T21" s="1"/>
      <c r="U21" s="1"/>
      <c r="V21" s="1"/>
      <c r="W21" s="1"/>
      <c r="X21" s="1"/>
      <c r="Y21" s="1"/>
      <c r="Z21" s="1"/>
    </row>
    <row r="22" spans="1:26" ht="15.75" customHeight="1">
      <c r="A22" s="1"/>
      <c r="B22" s="37"/>
      <c r="C22" s="37"/>
      <c r="D22" s="10"/>
      <c r="E22" s="29"/>
      <c r="F22" s="29"/>
      <c r="G22" s="10"/>
      <c r="H22" s="29"/>
      <c r="I22" s="29"/>
      <c r="J22" s="10"/>
      <c r="K22" s="29"/>
      <c r="L22" s="72"/>
      <c r="M22" s="1"/>
      <c r="N22" s="1"/>
      <c r="O22" s="1"/>
      <c r="P22" s="1"/>
      <c r="Q22" s="1"/>
      <c r="R22" s="1"/>
      <c r="S22" s="1"/>
      <c r="T22" s="1"/>
      <c r="U22" s="1"/>
      <c r="V22" s="1"/>
      <c r="W22" s="1"/>
      <c r="X22" s="1"/>
      <c r="Y22" s="1"/>
      <c r="Z22" s="1"/>
    </row>
    <row r="23" spans="1:26" ht="15.75" customHeight="1">
      <c r="A23" s="1"/>
      <c r="B23" s="15" t="s">
        <v>74</v>
      </c>
      <c r="C23" s="15"/>
      <c r="D23" s="10" t="s">
        <v>75</v>
      </c>
      <c r="E23" s="29"/>
      <c r="F23" s="29"/>
      <c r="G23" s="10"/>
      <c r="H23" s="29"/>
      <c r="I23" s="29"/>
      <c r="J23" s="10"/>
      <c r="K23" s="29"/>
      <c r="L23" s="72"/>
      <c r="M23" s="1"/>
      <c r="N23" s="1"/>
      <c r="O23" s="1"/>
      <c r="P23" s="1"/>
      <c r="Q23" s="1"/>
      <c r="R23" s="1"/>
      <c r="S23" s="1"/>
      <c r="T23" s="1"/>
      <c r="U23" s="1"/>
      <c r="V23" s="1"/>
      <c r="W23" s="1"/>
      <c r="X23" s="1"/>
      <c r="Y23" s="1"/>
      <c r="Z23" s="1"/>
    </row>
    <row r="24" spans="1:26" ht="9" customHeight="1">
      <c r="A24" s="1"/>
      <c r="B24" s="15"/>
      <c r="C24" s="15"/>
      <c r="D24" s="10"/>
      <c r="E24" s="29"/>
      <c r="F24" s="29"/>
      <c r="G24" s="10"/>
      <c r="H24" s="29"/>
      <c r="I24" s="29"/>
      <c r="J24" s="10"/>
      <c r="K24" s="29"/>
      <c r="L24" s="72"/>
      <c r="M24" s="1"/>
      <c r="N24" s="1"/>
      <c r="O24" s="1"/>
      <c r="P24" s="1"/>
      <c r="Q24" s="1"/>
      <c r="R24" s="1"/>
      <c r="S24" s="1"/>
      <c r="T24" s="1"/>
      <c r="U24" s="1"/>
      <c r="V24" s="1"/>
      <c r="W24" s="1"/>
      <c r="X24" s="1"/>
      <c r="Y24" s="1"/>
      <c r="Z24" s="1"/>
    </row>
    <row r="25" spans="1:26" ht="15" customHeight="1">
      <c r="A25" s="1"/>
      <c r="B25" s="101"/>
      <c r="C25" s="1"/>
      <c r="D25" s="1"/>
      <c r="E25" s="1"/>
      <c r="F25" s="102"/>
      <c r="G25" s="103"/>
      <c r="H25" s="103"/>
      <c r="I25" s="103"/>
      <c r="J25" s="103"/>
      <c r="K25" s="103"/>
      <c r="L25" s="1"/>
      <c r="M25" s="1"/>
      <c r="N25" s="1"/>
      <c r="O25" s="1"/>
      <c r="P25" s="1"/>
      <c r="Q25" s="1"/>
      <c r="R25" s="1"/>
      <c r="S25" s="1"/>
      <c r="T25" s="1"/>
      <c r="U25" s="1"/>
      <c r="V25" s="1"/>
      <c r="W25" s="1"/>
      <c r="X25" s="1"/>
      <c r="Y25" s="1"/>
      <c r="Z25" s="1"/>
    </row>
    <row r="26" spans="1:26" ht="15.75" customHeight="1">
      <c r="A26" s="1"/>
      <c r="B26" s="42" t="s">
        <v>76</v>
      </c>
      <c r="C26" s="82"/>
      <c r="D26" s="418"/>
      <c r="E26" s="419"/>
      <c r="F26" s="419"/>
      <c r="G26" s="419"/>
      <c r="H26" s="420"/>
      <c r="I26" s="72"/>
      <c r="J26" s="83"/>
      <c r="K26" s="72"/>
      <c r="L26" s="1"/>
      <c r="M26" s="1"/>
      <c r="N26" s="1"/>
      <c r="O26" s="1"/>
      <c r="P26" s="1"/>
      <c r="Q26" s="1"/>
      <c r="R26" s="1"/>
      <c r="S26" s="1"/>
      <c r="T26" s="1"/>
      <c r="U26" s="1"/>
      <c r="V26" s="1"/>
      <c r="W26" s="1"/>
      <c r="X26" s="1"/>
      <c r="Y26" s="1"/>
      <c r="Z26" s="1"/>
    </row>
    <row r="27" spans="1:26" ht="5.25" customHeight="1">
      <c r="A27" s="1"/>
      <c r="B27" s="15"/>
      <c r="C27" s="15"/>
      <c r="D27" s="15"/>
      <c r="E27" s="15"/>
      <c r="F27" s="15"/>
      <c r="G27" s="15"/>
      <c r="H27" s="15"/>
      <c r="I27" s="15"/>
      <c r="J27" s="15"/>
      <c r="K27" s="15"/>
      <c r="L27" s="1"/>
      <c r="M27" s="1"/>
      <c r="N27" s="1"/>
      <c r="O27" s="1"/>
      <c r="P27" s="1"/>
      <c r="Q27" s="1"/>
      <c r="R27" s="1"/>
      <c r="S27" s="1"/>
      <c r="T27" s="1"/>
      <c r="U27" s="1"/>
      <c r="V27" s="1"/>
      <c r="W27" s="1"/>
      <c r="X27" s="1"/>
      <c r="Y27" s="1"/>
      <c r="Z27" s="1"/>
    </row>
    <row r="28" spans="1:26" ht="10.5" customHeight="1">
      <c r="A28" s="28"/>
      <c r="B28" s="395" t="s">
        <v>135</v>
      </c>
      <c r="C28" s="376"/>
      <c r="D28" s="371"/>
      <c r="E28" s="29"/>
      <c r="F28" s="29"/>
      <c r="G28" s="10"/>
      <c r="H28" s="29"/>
      <c r="I28" s="29"/>
      <c r="J28" s="10"/>
      <c r="K28" s="29"/>
      <c r="L28" s="28"/>
      <c r="M28" s="28"/>
      <c r="N28" s="28"/>
      <c r="O28" s="28"/>
      <c r="P28" s="28"/>
      <c r="Q28" s="28"/>
      <c r="R28" s="28"/>
      <c r="S28" s="28"/>
      <c r="T28" s="28"/>
      <c r="U28" s="28"/>
      <c r="V28" s="28"/>
      <c r="W28" s="28"/>
      <c r="X28" s="28"/>
      <c r="Y28" s="28"/>
      <c r="Z28" s="28"/>
    </row>
    <row r="29" spans="1:26" ht="27" customHeight="1">
      <c r="A29" s="28"/>
      <c r="B29" s="372"/>
      <c r="C29" s="377"/>
      <c r="D29" s="373"/>
      <c r="E29" s="29"/>
      <c r="F29" s="29"/>
      <c r="G29" s="10"/>
      <c r="H29" s="29"/>
      <c r="I29" s="29"/>
      <c r="J29" s="10"/>
      <c r="K29" s="29"/>
      <c r="L29" s="28"/>
      <c r="M29" s="28"/>
      <c r="N29" s="28"/>
      <c r="O29" s="28"/>
      <c r="P29" s="28"/>
      <c r="Q29" s="28"/>
      <c r="R29" s="28"/>
      <c r="S29" s="28"/>
      <c r="T29" s="28"/>
      <c r="U29" s="28"/>
      <c r="V29" s="28"/>
      <c r="W29" s="28"/>
      <c r="X29" s="28"/>
      <c r="Y29" s="28"/>
      <c r="Z29" s="28"/>
    </row>
    <row r="30" spans="1:26" ht="15.75" customHeight="1">
      <c r="A30" s="1"/>
      <c r="B30" s="15" t="s">
        <v>136</v>
      </c>
      <c r="C30" s="15"/>
      <c r="D30" s="346"/>
      <c r="E30" s="15" t="s">
        <v>137</v>
      </c>
      <c r="F30" s="15"/>
      <c r="G30" s="346"/>
      <c r="H30" s="15" t="s">
        <v>138</v>
      </c>
      <c r="I30" s="15"/>
      <c r="J30" s="346"/>
      <c r="K30" s="29"/>
      <c r="L30" s="1"/>
      <c r="M30" s="1"/>
      <c r="N30" s="1"/>
      <c r="O30" s="1"/>
      <c r="P30" s="1"/>
      <c r="Q30" s="1"/>
      <c r="R30" s="1"/>
      <c r="S30" s="1"/>
      <c r="T30" s="1"/>
      <c r="U30" s="1"/>
      <c r="V30" s="1"/>
      <c r="W30" s="1"/>
      <c r="X30" s="1"/>
      <c r="Y30" s="1"/>
      <c r="Z30" s="1"/>
    </row>
    <row r="31" spans="1:26" ht="15.75" customHeight="1">
      <c r="A31" s="1"/>
      <c r="B31" s="15"/>
      <c r="C31" s="15"/>
      <c r="D31" s="10"/>
      <c r="E31" s="15"/>
      <c r="F31" s="15"/>
      <c r="G31" s="10"/>
      <c r="H31" s="15"/>
      <c r="I31" s="15"/>
      <c r="J31" s="10"/>
      <c r="K31" s="29"/>
      <c r="L31" s="1"/>
      <c r="M31" s="1"/>
      <c r="N31" s="1"/>
      <c r="O31" s="1"/>
      <c r="P31" s="1"/>
      <c r="Q31" s="1"/>
      <c r="R31" s="1"/>
      <c r="S31" s="1"/>
      <c r="T31" s="1"/>
      <c r="U31" s="1"/>
      <c r="V31" s="1"/>
      <c r="W31" s="1"/>
      <c r="X31" s="1"/>
      <c r="Y31" s="1"/>
      <c r="Z31" s="1"/>
    </row>
    <row r="32" spans="1:26" ht="15.75" customHeight="1">
      <c r="A32" s="1"/>
      <c r="B32" s="15" t="s">
        <v>81</v>
      </c>
      <c r="C32" s="15"/>
      <c r="D32" s="346"/>
      <c r="E32" s="15" t="s">
        <v>81</v>
      </c>
      <c r="F32" s="15"/>
      <c r="G32" s="346"/>
      <c r="H32" s="15" t="s">
        <v>81</v>
      </c>
      <c r="I32" s="15"/>
      <c r="J32" s="346"/>
      <c r="K32" s="29"/>
      <c r="L32" s="1"/>
      <c r="M32" s="1"/>
      <c r="N32" s="1"/>
      <c r="O32" s="1"/>
      <c r="P32" s="1"/>
      <c r="Q32" s="1"/>
      <c r="R32" s="1"/>
      <c r="S32" s="1"/>
      <c r="T32" s="1"/>
      <c r="U32" s="1"/>
      <c r="V32" s="1"/>
      <c r="W32" s="1"/>
      <c r="X32" s="1"/>
      <c r="Y32" s="1"/>
      <c r="Z32" s="1"/>
    </row>
    <row r="33" spans="1:26" ht="15.75" customHeight="1">
      <c r="A33" s="1"/>
      <c r="B33" s="15"/>
      <c r="C33" s="15"/>
      <c r="D33" s="10"/>
      <c r="E33" s="15"/>
      <c r="F33" s="15"/>
      <c r="G33" s="10"/>
      <c r="H33" s="15"/>
      <c r="I33" s="15"/>
      <c r="J33" s="10"/>
      <c r="K33" s="29"/>
      <c r="L33" s="1"/>
      <c r="M33" s="1"/>
      <c r="N33" s="1"/>
      <c r="O33" s="1"/>
      <c r="P33" s="1"/>
      <c r="Q33" s="1"/>
      <c r="R33" s="1"/>
      <c r="S33" s="1"/>
      <c r="T33" s="1"/>
      <c r="U33" s="1"/>
      <c r="V33" s="1"/>
      <c r="W33" s="1"/>
      <c r="X33" s="1"/>
      <c r="Y33" s="1"/>
      <c r="Z33" s="1"/>
    </row>
    <row r="34" spans="1:26" ht="15.75" customHeight="1">
      <c r="A34" s="1"/>
      <c r="B34" s="15" t="s">
        <v>82</v>
      </c>
      <c r="C34" s="15"/>
      <c r="D34" s="346"/>
      <c r="E34" s="15" t="s">
        <v>82</v>
      </c>
      <c r="F34" s="15"/>
      <c r="G34" s="346"/>
      <c r="H34" s="15" t="s">
        <v>82</v>
      </c>
      <c r="I34" s="15"/>
      <c r="J34" s="346"/>
      <c r="K34" s="29"/>
      <c r="L34" s="1"/>
      <c r="M34" s="1"/>
      <c r="N34" s="1"/>
      <c r="O34" s="1"/>
      <c r="P34" s="1"/>
      <c r="Q34" s="1"/>
      <c r="R34" s="1"/>
      <c r="S34" s="1"/>
      <c r="T34" s="1"/>
      <c r="U34" s="1"/>
      <c r="V34" s="1"/>
      <c r="W34" s="1"/>
      <c r="X34" s="1"/>
      <c r="Y34" s="1"/>
      <c r="Z34" s="1"/>
    </row>
    <row r="35" spans="1:26" ht="15.75" customHeight="1">
      <c r="A35" s="1"/>
      <c r="B35" s="15"/>
      <c r="C35" s="15"/>
      <c r="D35" s="10"/>
      <c r="E35" s="15"/>
      <c r="F35" s="15"/>
      <c r="G35" s="10"/>
      <c r="H35" s="15"/>
      <c r="I35" s="15"/>
      <c r="J35" s="10"/>
      <c r="K35" s="29"/>
      <c r="L35" s="1"/>
      <c r="M35" s="1"/>
      <c r="N35" s="1"/>
      <c r="O35" s="1"/>
      <c r="P35" s="1"/>
      <c r="Q35" s="1"/>
      <c r="R35" s="1"/>
      <c r="S35" s="1"/>
      <c r="T35" s="1"/>
      <c r="U35" s="1"/>
      <c r="V35" s="1"/>
      <c r="W35" s="1"/>
      <c r="X35" s="1"/>
      <c r="Y35" s="1"/>
      <c r="Z35" s="1"/>
    </row>
    <row r="36" spans="1:26" ht="15" customHeight="1">
      <c r="A36" s="1"/>
      <c r="B36" s="15"/>
      <c r="C36" s="15"/>
      <c r="D36" s="10"/>
      <c r="E36" s="15"/>
      <c r="F36" s="15"/>
      <c r="G36" s="10"/>
      <c r="H36" s="15"/>
      <c r="I36" s="15"/>
      <c r="J36" s="10"/>
      <c r="K36" s="29"/>
      <c r="L36" s="1"/>
      <c r="M36" s="1"/>
      <c r="N36" s="1"/>
      <c r="O36" s="1"/>
      <c r="P36" s="1"/>
      <c r="Q36" s="1"/>
      <c r="R36" s="1"/>
      <c r="S36" s="1"/>
      <c r="T36" s="1"/>
      <c r="U36" s="1"/>
      <c r="V36" s="1"/>
      <c r="W36" s="1"/>
      <c r="X36" s="1"/>
      <c r="Y36" s="1"/>
      <c r="Z36" s="1"/>
    </row>
    <row r="37" spans="1:26" ht="15.75" customHeight="1">
      <c r="A37" s="1"/>
      <c r="B37" s="15" t="s">
        <v>139</v>
      </c>
      <c r="C37" s="15"/>
      <c r="D37" s="346"/>
      <c r="E37" s="15" t="s">
        <v>140</v>
      </c>
      <c r="F37" s="15"/>
      <c r="G37" s="346"/>
      <c r="H37" s="15" t="s">
        <v>141</v>
      </c>
      <c r="I37" s="15"/>
      <c r="J37" s="346"/>
      <c r="K37" s="29"/>
      <c r="L37" s="1"/>
      <c r="M37" s="1"/>
      <c r="N37" s="1"/>
      <c r="O37" s="1"/>
      <c r="P37" s="1"/>
      <c r="Q37" s="1"/>
      <c r="R37" s="1"/>
      <c r="S37" s="1"/>
      <c r="T37" s="1"/>
      <c r="U37" s="1"/>
      <c r="V37" s="1"/>
      <c r="W37" s="1"/>
      <c r="X37" s="1"/>
      <c r="Y37" s="1"/>
      <c r="Z37" s="1"/>
    </row>
    <row r="38" spans="1:26" ht="15.75" customHeight="1">
      <c r="A38" s="1"/>
      <c r="B38" s="15"/>
      <c r="C38" s="15"/>
      <c r="D38" s="10"/>
      <c r="E38" s="15"/>
      <c r="F38" s="15"/>
      <c r="G38" s="10"/>
      <c r="H38" s="15"/>
      <c r="I38" s="15"/>
      <c r="J38" s="10"/>
      <c r="K38" s="29"/>
      <c r="L38" s="1"/>
      <c r="M38" s="1"/>
      <c r="N38" s="1"/>
      <c r="O38" s="1"/>
      <c r="P38" s="1"/>
      <c r="Q38" s="1"/>
      <c r="R38" s="1"/>
      <c r="S38" s="1"/>
      <c r="T38" s="1"/>
      <c r="U38" s="1"/>
      <c r="V38" s="1"/>
      <c r="W38" s="1"/>
      <c r="X38" s="1"/>
      <c r="Y38" s="1"/>
      <c r="Z38" s="1"/>
    </row>
    <row r="39" spans="1:26" ht="15.75" customHeight="1">
      <c r="A39" s="1"/>
      <c r="B39" s="15" t="s">
        <v>81</v>
      </c>
      <c r="C39" s="15"/>
      <c r="D39" s="346"/>
      <c r="E39" s="15" t="s">
        <v>81</v>
      </c>
      <c r="F39" s="15"/>
      <c r="G39" s="346"/>
      <c r="H39" s="15" t="s">
        <v>81</v>
      </c>
      <c r="I39" s="15"/>
      <c r="J39" s="346"/>
      <c r="K39" s="29"/>
      <c r="L39" s="1"/>
      <c r="M39" s="1"/>
      <c r="N39" s="1"/>
      <c r="O39" s="1"/>
      <c r="P39" s="1"/>
      <c r="Q39" s="1"/>
      <c r="R39" s="1"/>
      <c r="S39" s="1"/>
      <c r="T39" s="1"/>
      <c r="U39" s="1"/>
      <c r="V39" s="1"/>
      <c r="W39" s="1"/>
      <c r="X39" s="1"/>
      <c r="Y39" s="1"/>
      <c r="Z39" s="1"/>
    </row>
    <row r="40" spans="1:26" ht="15.75" customHeight="1">
      <c r="A40" s="1"/>
      <c r="B40" s="15"/>
      <c r="C40" s="15"/>
      <c r="D40" s="10"/>
      <c r="E40" s="15"/>
      <c r="F40" s="15"/>
      <c r="G40" s="10"/>
      <c r="H40" s="15"/>
      <c r="I40" s="15"/>
      <c r="J40" s="10"/>
      <c r="K40" s="29"/>
      <c r="L40" s="1"/>
      <c r="M40" s="1"/>
      <c r="N40" s="1"/>
      <c r="O40" s="1"/>
      <c r="P40" s="1"/>
      <c r="Q40" s="1"/>
      <c r="R40" s="1"/>
      <c r="S40" s="1"/>
      <c r="T40" s="1"/>
      <c r="U40" s="1"/>
      <c r="V40" s="1"/>
      <c r="W40" s="1"/>
      <c r="X40" s="1"/>
      <c r="Y40" s="1"/>
      <c r="Z40" s="1"/>
    </row>
    <row r="41" spans="1:26" ht="15.75" customHeight="1">
      <c r="A41" s="1"/>
      <c r="B41" s="15" t="s">
        <v>82</v>
      </c>
      <c r="C41" s="15"/>
      <c r="D41" s="346"/>
      <c r="E41" s="15" t="s">
        <v>82</v>
      </c>
      <c r="F41" s="15"/>
      <c r="G41" s="346"/>
      <c r="H41" s="15" t="s">
        <v>82</v>
      </c>
      <c r="I41" s="15"/>
      <c r="J41" s="346"/>
      <c r="K41" s="29"/>
      <c r="L41" s="1"/>
      <c r="M41" s="1"/>
      <c r="N41" s="1"/>
      <c r="O41" s="1"/>
      <c r="P41" s="1"/>
      <c r="Q41" s="1"/>
      <c r="R41" s="1"/>
      <c r="S41" s="1"/>
      <c r="T41" s="1"/>
      <c r="U41" s="1"/>
      <c r="V41" s="1"/>
      <c r="W41" s="1"/>
      <c r="X41" s="1"/>
      <c r="Y41" s="1"/>
      <c r="Z41" s="1"/>
    </row>
    <row r="42" spans="1:26" ht="9" customHeight="1">
      <c r="A42" s="1"/>
      <c r="B42" s="15"/>
      <c r="C42" s="15"/>
      <c r="D42" s="10"/>
      <c r="E42" s="15"/>
      <c r="F42" s="15"/>
      <c r="G42" s="10"/>
      <c r="H42" s="15"/>
      <c r="I42" s="15"/>
      <c r="J42" s="10"/>
      <c r="K42" s="29"/>
      <c r="L42" s="1"/>
      <c r="M42" s="1"/>
      <c r="N42" s="1"/>
      <c r="O42" s="1"/>
      <c r="P42" s="1"/>
      <c r="Q42" s="1"/>
      <c r="R42" s="1"/>
      <c r="S42" s="1"/>
      <c r="T42" s="1"/>
      <c r="U42" s="1"/>
      <c r="V42" s="1"/>
      <c r="W42" s="1"/>
      <c r="X42" s="1"/>
      <c r="Y42" s="1"/>
      <c r="Z42" s="1"/>
    </row>
    <row r="43" spans="1:26" ht="15.75" customHeight="1">
      <c r="A43" s="1"/>
      <c r="B43" s="84"/>
      <c r="C43" s="85"/>
      <c r="D43" s="34"/>
      <c r="E43" s="82"/>
      <c r="F43" s="85"/>
      <c r="G43" s="34"/>
      <c r="H43" s="82"/>
      <c r="I43" s="85"/>
      <c r="J43" s="34"/>
      <c r="K43" s="86"/>
      <c r="L43" s="1"/>
      <c r="M43" s="1"/>
      <c r="N43" s="1"/>
      <c r="O43" s="1"/>
      <c r="P43" s="1"/>
      <c r="Q43" s="1"/>
      <c r="R43" s="1"/>
      <c r="S43" s="1"/>
      <c r="T43" s="1"/>
      <c r="U43" s="1"/>
      <c r="V43" s="1"/>
      <c r="W43" s="1"/>
      <c r="X43" s="1"/>
      <c r="Y43" s="1"/>
      <c r="Z43" s="1"/>
    </row>
    <row r="44" spans="1:26" ht="15" customHeight="1">
      <c r="A44" s="1"/>
      <c r="B44" s="42" t="s">
        <v>86</v>
      </c>
      <c r="C44" s="46"/>
      <c r="D44" s="87" t="str">
        <f>IF($D$19="VO - výzkumná organizace","U veřejných výzkumných organizací není relevatní","")</f>
        <v/>
      </c>
      <c r="E44" s="88"/>
      <c r="F44" s="88"/>
      <c r="G44" s="88"/>
      <c r="H44" s="88"/>
      <c r="I44" s="88"/>
      <c r="J44" s="88"/>
      <c r="K44" s="88"/>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395" t="s">
        <v>142</v>
      </c>
      <c r="C46" s="376"/>
      <c r="D46" s="371"/>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372"/>
      <c r="C47" s="377"/>
      <c r="D47" s="373"/>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89" t="s">
        <v>88</v>
      </c>
      <c r="C48" s="90"/>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395" t="s">
        <v>89</v>
      </c>
      <c r="C49" s="376"/>
      <c r="D49" s="371"/>
      <c r="E49" s="13"/>
      <c r="F49" s="13"/>
      <c r="G49" s="91"/>
      <c r="H49" s="13"/>
      <c r="I49" s="13"/>
      <c r="J49" s="91"/>
      <c r="K49" s="13"/>
      <c r="L49" s="1"/>
      <c r="M49" s="1"/>
      <c r="N49" s="1"/>
      <c r="O49" s="1"/>
      <c r="P49" s="1"/>
      <c r="Q49" s="1"/>
      <c r="R49" s="1"/>
      <c r="S49" s="1"/>
      <c r="T49" s="1"/>
      <c r="U49" s="1"/>
      <c r="V49" s="1"/>
      <c r="W49" s="1"/>
      <c r="X49" s="1"/>
      <c r="Y49" s="1"/>
      <c r="Z49" s="1"/>
    </row>
    <row r="50" spans="1:26" ht="38.25" customHeight="1">
      <c r="A50" s="1"/>
      <c r="B50" s="372"/>
      <c r="C50" s="377"/>
      <c r="D50" s="373"/>
      <c r="E50" s="13"/>
      <c r="F50" s="13"/>
      <c r="G50" s="91"/>
      <c r="H50" s="13"/>
      <c r="I50" s="13"/>
      <c r="J50" s="91"/>
      <c r="K50" s="13"/>
      <c r="L50" s="1"/>
      <c r="M50" s="1"/>
      <c r="N50" s="1"/>
      <c r="O50" s="1"/>
      <c r="P50" s="1"/>
      <c r="Q50" s="1"/>
      <c r="R50" s="1"/>
      <c r="S50" s="1"/>
      <c r="T50" s="1"/>
      <c r="U50" s="1"/>
      <c r="V50" s="1"/>
      <c r="W50" s="1"/>
      <c r="X50" s="1"/>
      <c r="Y50" s="1"/>
      <c r="Z50" s="1"/>
    </row>
    <row r="51" spans="1:26" ht="15.75" customHeight="1">
      <c r="A51" s="1"/>
      <c r="B51" s="15" t="s">
        <v>143</v>
      </c>
      <c r="C51" s="48"/>
      <c r="D51" s="346"/>
      <c r="E51" s="15" t="s">
        <v>144</v>
      </c>
      <c r="F51" s="92"/>
      <c r="G51" s="346"/>
      <c r="H51" s="15" t="s">
        <v>145</v>
      </c>
      <c r="I51" s="92"/>
      <c r="J51" s="346"/>
      <c r="K51" s="29"/>
      <c r="L51" s="1"/>
      <c r="M51" s="1"/>
      <c r="N51" s="1"/>
      <c r="O51" s="1"/>
      <c r="P51" s="1"/>
      <c r="Q51" s="1"/>
      <c r="R51" s="1"/>
      <c r="S51" s="1"/>
      <c r="T51" s="1"/>
      <c r="U51" s="1"/>
      <c r="V51" s="1"/>
      <c r="W51" s="1"/>
      <c r="X51" s="1"/>
      <c r="Y51" s="1"/>
      <c r="Z51" s="1"/>
    </row>
    <row r="52" spans="1:26" ht="15.75" customHeight="1">
      <c r="A52" s="1"/>
      <c r="B52" s="37"/>
      <c r="C52" s="29"/>
      <c r="D52" s="29"/>
      <c r="E52" s="37"/>
      <c r="F52" s="29"/>
      <c r="G52" s="29"/>
      <c r="H52" s="37"/>
      <c r="I52" s="29"/>
      <c r="J52" s="29"/>
      <c r="K52" s="29"/>
      <c r="L52" s="1"/>
      <c r="M52" s="1"/>
      <c r="N52" s="1"/>
      <c r="O52" s="1"/>
      <c r="P52" s="1"/>
      <c r="Q52" s="1"/>
      <c r="R52" s="1"/>
      <c r="S52" s="1"/>
      <c r="T52" s="1"/>
      <c r="U52" s="1"/>
      <c r="V52" s="1"/>
      <c r="W52" s="1"/>
      <c r="X52" s="1"/>
      <c r="Y52" s="1"/>
      <c r="Z52" s="1"/>
    </row>
    <row r="53" spans="1:26" ht="15.75" customHeight="1">
      <c r="A53" s="1"/>
      <c r="B53" s="15" t="s">
        <v>81</v>
      </c>
      <c r="C53" s="92"/>
      <c r="D53" s="346"/>
      <c r="E53" s="15" t="s">
        <v>81</v>
      </c>
      <c r="F53" s="92"/>
      <c r="G53" s="346"/>
      <c r="H53" s="15" t="s">
        <v>81</v>
      </c>
      <c r="I53" s="92"/>
      <c r="J53" s="346"/>
      <c r="K53" s="29"/>
      <c r="L53" s="1"/>
      <c r="M53" s="1"/>
      <c r="N53" s="1"/>
      <c r="O53" s="1"/>
      <c r="P53" s="1"/>
      <c r="Q53" s="1"/>
      <c r="R53" s="1"/>
      <c r="S53" s="1"/>
      <c r="T53" s="1"/>
      <c r="U53" s="1"/>
      <c r="V53" s="1"/>
      <c r="W53" s="1"/>
      <c r="X53" s="1"/>
      <c r="Y53" s="1"/>
      <c r="Z53" s="1"/>
    </row>
    <row r="54" spans="1:26" ht="15.75" customHeight="1">
      <c r="A54" s="1"/>
      <c r="B54" s="37"/>
      <c r="C54" s="29"/>
      <c r="D54" s="29"/>
      <c r="E54" s="37"/>
      <c r="F54" s="29"/>
      <c r="G54" s="29"/>
      <c r="H54" s="37"/>
      <c r="I54" s="29"/>
      <c r="J54" s="29"/>
      <c r="K54" s="29"/>
      <c r="L54" s="1"/>
      <c r="M54" s="1"/>
      <c r="N54" s="1"/>
      <c r="O54" s="1"/>
      <c r="P54" s="1"/>
      <c r="Q54" s="1"/>
      <c r="R54" s="1"/>
      <c r="S54" s="1"/>
      <c r="T54" s="1"/>
      <c r="U54" s="1"/>
      <c r="V54" s="1"/>
      <c r="W54" s="1"/>
      <c r="X54" s="1"/>
      <c r="Y54" s="1"/>
      <c r="Z54" s="1"/>
    </row>
    <row r="55" spans="1:26" ht="15.75" customHeight="1">
      <c r="A55" s="1"/>
      <c r="B55" s="15" t="s">
        <v>69</v>
      </c>
      <c r="C55" s="92"/>
      <c r="D55" s="346"/>
      <c r="E55" s="15" t="s">
        <v>69</v>
      </c>
      <c r="F55" s="92"/>
      <c r="G55" s="346"/>
      <c r="H55" s="15" t="s">
        <v>69</v>
      </c>
      <c r="I55" s="92"/>
      <c r="J55" s="346"/>
      <c r="K55" s="29"/>
      <c r="L55" s="1"/>
      <c r="M55" s="1"/>
      <c r="N55" s="1"/>
      <c r="O55" s="1"/>
      <c r="P55" s="1"/>
      <c r="Q55" s="1"/>
      <c r="R55" s="1"/>
      <c r="S55" s="1"/>
      <c r="T55" s="1"/>
      <c r="U55" s="1"/>
      <c r="V55" s="1"/>
      <c r="W55" s="1"/>
      <c r="X55" s="1"/>
      <c r="Y55" s="1"/>
      <c r="Z55" s="1"/>
    </row>
    <row r="56" spans="1:26" ht="15.75" customHeight="1">
      <c r="A56" s="1"/>
      <c r="B56" s="37"/>
      <c r="C56" s="29"/>
      <c r="D56" s="29"/>
      <c r="E56" s="37"/>
      <c r="F56" s="29"/>
      <c r="G56" s="29"/>
      <c r="H56" s="37"/>
      <c r="I56" s="29"/>
      <c r="J56" s="29"/>
      <c r="K56" s="29"/>
      <c r="L56" s="1"/>
      <c r="M56" s="1"/>
      <c r="N56" s="1"/>
      <c r="O56" s="1"/>
      <c r="P56" s="1"/>
      <c r="Q56" s="1"/>
      <c r="R56" s="1"/>
      <c r="S56" s="1"/>
      <c r="T56" s="1"/>
      <c r="U56" s="1"/>
      <c r="V56" s="1"/>
      <c r="W56" s="1"/>
      <c r="X56" s="1"/>
      <c r="Y56" s="1"/>
      <c r="Z56" s="1"/>
    </row>
    <row r="57" spans="1:26" ht="15.75" customHeight="1">
      <c r="A57" s="1"/>
      <c r="B57" s="15" t="s">
        <v>146</v>
      </c>
      <c r="C57" s="92"/>
      <c r="D57" s="346"/>
      <c r="E57" s="15" t="s">
        <v>146</v>
      </c>
      <c r="F57" s="92"/>
      <c r="G57" s="346"/>
      <c r="H57" s="15" t="s">
        <v>146</v>
      </c>
      <c r="I57" s="92"/>
      <c r="J57" s="346"/>
      <c r="K57" s="29"/>
      <c r="L57" s="1"/>
      <c r="M57" s="1"/>
      <c r="N57" s="1"/>
      <c r="O57" s="1"/>
      <c r="P57" s="1"/>
      <c r="Q57" s="1"/>
      <c r="R57" s="1"/>
      <c r="S57" s="1"/>
      <c r="T57" s="1"/>
      <c r="U57" s="1"/>
      <c r="V57" s="1"/>
      <c r="W57" s="1"/>
      <c r="X57" s="1"/>
      <c r="Y57" s="1"/>
      <c r="Z57" s="1"/>
    </row>
    <row r="58" spans="1:26" ht="15.75" customHeight="1">
      <c r="A58" s="1"/>
      <c r="B58" s="37"/>
      <c r="C58" s="29"/>
      <c r="D58" s="29"/>
      <c r="E58" s="37"/>
      <c r="F58" s="29"/>
      <c r="G58" s="29"/>
      <c r="H58" s="37"/>
      <c r="I58" s="29"/>
      <c r="J58" s="29"/>
      <c r="K58" s="29"/>
      <c r="L58" s="1"/>
      <c r="M58" s="1"/>
      <c r="N58" s="1"/>
      <c r="O58" s="1"/>
      <c r="P58" s="1"/>
      <c r="Q58" s="1"/>
      <c r="R58" s="1"/>
      <c r="S58" s="1"/>
      <c r="T58" s="1"/>
      <c r="U58" s="1"/>
      <c r="V58" s="1"/>
      <c r="W58" s="1"/>
      <c r="X58" s="1"/>
      <c r="Y58" s="1"/>
      <c r="Z58" s="1"/>
    </row>
    <row r="59" spans="1:26" ht="15.75" customHeight="1">
      <c r="A59" s="1"/>
      <c r="B59" s="15" t="s">
        <v>94</v>
      </c>
      <c r="C59" s="92"/>
      <c r="D59" s="349"/>
      <c r="E59" s="15" t="s">
        <v>94</v>
      </c>
      <c r="F59" s="92"/>
      <c r="G59" s="349"/>
      <c r="H59" s="15" t="s">
        <v>94</v>
      </c>
      <c r="I59" s="92"/>
      <c r="J59" s="349"/>
      <c r="K59" s="29"/>
      <c r="L59" s="1"/>
      <c r="M59" s="1"/>
      <c r="N59" s="1"/>
      <c r="O59" s="1"/>
      <c r="P59" s="1"/>
      <c r="Q59" s="1"/>
      <c r="R59" s="1"/>
      <c r="S59" s="1"/>
      <c r="T59" s="1"/>
      <c r="U59" s="1"/>
      <c r="V59" s="1"/>
      <c r="W59" s="1"/>
      <c r="X59" s="1"/>
      <c r="Y59" s="1"/>
      <c r="Z59" s="1"/>
    </row>
    <row r="60" spans="1:26" ht="15.75" customHeight="1">
      <c r="A60" s="1"/>
      <c r="B60" s="37"/>
      <c r="C60" s="29"/>
      <c r="D60" s="29"/>
      <c r="E60" s="37"/>
      <c r="F60" s="29"/>
      <c r="G60" s="29"/>
      <c r="H60" s="37"/>
      <c r="I60" s="29"/>
      <c r="J60" s="29"/>
      <c r="K60" s="29"/>
      <c r="L60" s="1"/>
      <c r="M60" s="1"/>
      <c r="N60" s="1"/>
      <c r="O60" s="1"/>
      <c r="P60" s="1"/>
      <c r="Q60" s="1"/>
      <c r="R60" s="1"/>
      <c r="S60" s="1"/>
      <c r="T60" s="1"/>
      <c r="U60" s="1"/>
      <c r="V60" s="1"/>
      <c r="W60" s="1"/>
      <c r="X60" s="1"/>
      <c r="Y60" s="1"/>
      <c r="Z60" s="1"/>
    </row>
    <row r="61" spans="1:26" ht="30" customHeight="1">
      <c r="A61" s="1"/>
      <c r="B61" s="15" t="s">
        <v>95</v>
      </c>
      <c r="C61" s="92"/>
      <c r="D61" s="346"/>
      <c r="E61" s="15" t="s">
        <v>95</v>
      </c>
      <c r="F61" s="92"/>
      <c r="G61" s="346"/>
      <c r="H61" s="15" t="s">
        <v>95</v>
      </c>
      <c r="I61" s="92"/>
      <c r="J61" s="346"/>
      <c r="K61" s="29"/>
      <c r="L61" s="1"/>
      <c r="M61" s="1"/>
      <c r="N61" s="1"/>
      <c r="O61" s="1"/>
      <c r="P61" s="1"/>
      <c r="Q61" s="1"/>
      <c r="R61" s="1"/>
      <c r="S61" s="1"/>
      <c r="T61" s="1"/>
      <c r="U61" s="1"/>
      <c r="V61" s="1"/>
      <c r="W61" s="1"/>
      <c r="X61" s="1"/>
      <c r="Y61" s="1"/>
      <c r="Z61" s="1"/>
    </row>
    <row r="62" spans="1:26" ht="15.75" customHeight="1">
      <c r="A62" s="1"/>
      <c r="B62" s="15"/>
      <c r="C62" s="15"/>
      <c r="D62" s="15"/>
      <c r="E62" s="15"/>
      <c r="F62" s="15"/>
      <c r="G62" s="15"/>
      <c r="H62" s="15"/>
      <c r="I62" s="15"/>
      <c r="J62" s="15"/>
      <c r="K62" s="15"/>
      <c r="L62" s="1"/>
      <c r="M62" s="1"/>
      <c r="N62" s="1"/>
      <c r="O62" s="1"/>
      <c r="P62" s="1"/>
      <c r="Q62" s="1"/>
      <c r="R62" s="1"/>
      <c r="S62" s="1"/>
      <c r="T62" s="1"/>
      <c r="U62" s="1"/>
      <c r="V62" s="1"/>
      <c r="W62" s="1"/>
      <c r="X62" s="1"/>
      <c r="Y62" s="1"/>
      <c r="Z62" s="1"/>
    </row>
    <row r="63" spans="1:26" ht="15.75" customHeight="1">
      <c r="A63" s="1"/>
      <c r="B63" s="15"/>
      <c r="C63" s="15"/>
      <c r="D63" s="15"/>
      <c r="E63" s="15"/>
      <c r="F63" s="15"/>
      <c r="G63" s="15"/>
      <c r="H63" s="15"/>
      <c r="I63" s="15"/>
      <c r="J63" s="15"/>
      <c r="K63" s="15"/>
      <c r="L63" s="1"/>
      <c r="M63" s="1"/>
      <c r="N63" s="1"/>
      <c r="O63" s="1"/>
      <c r="P63" s="1"/>
      <c r="Q63" s="1"/>
      <c r="R63" s="1"/>
      <c r="S63" s="1"/>
      <c r="T63" s="1"/>
      <c r="U63" s="1"/>
      <c r="V63" s="1"/>
      <c r="W63" s="1"/>
      <c r="X63" s="1"/>
      <c r="Y63" s="1"/>
      <c r="Z63" s="1"/>
    </row>
    <row r="64" spans="1:26" ht="15.75" customHeight="1">
      <c r="A64" s="1"/>
      <c r="B64" s="15" t="s">
        <v>147</v>
      </c>
      <c r="C64" s="48"/>
      <c r="D64" s="346"/>
      <c r="E64" s="15" t="s">
        <v>148</v>
      </c>
      <c r="F64" s="92"/>
      <c r="G64" s="346"/>
      <c r="H64" s="15" t="s">
        <v>149</v>
      </c>
      <c r="I64" s="92"/>
      <c r="J64" s="346"/>
      <c r="K64" s="29"/>
      <c r="L64" s="1"/>
      <c r="M64" s="1"/>
      <c r="N64" s="1"/>
      <c r="O64" s="1"/>
      <c r="P64" s="1"/>
      <c r="Q64" s="1"/>
      <c r="R64" s="1"/>
      <c r="S64" s="1"/>
      <c r="T64" s="1"/>
      <c r="U64" s="1"/>
      <c r="V64" s="1"/>
      <c r="W64" s="1"/>
      <c r="X64" s="1"/>
      <c r="Y64" s="1"/>
      <c r="Z64" s="1"/>
    </row>
    <row r="65" spans="1:26" ht="15.75" customHeight="1">
      <c r="A65" s="1"/>
      <c r="B65" s="37"/>
      <c r="C65" s="29"/>
      <c r="D65" s="29"/>
      <c r="E65" s="37"/>
      <c r="F65" s="29"/>
      <c r="G65" s="29"/>
      <c r="H65" s="37"/>
      <c r="I65" s="29"/>
      <c r="J65" s="29"/>
      <c r="K65" s="29"/>
      <c r="L65" s="1"/>
      <c r="M65" s="1"/>
      <c r="N65" s="1"/>
      <c r="O65" s="1"/>
      <c r="P65" s="1"/>
      <c r="Q65" s="1"/>
      <c r="R65" s="1"/>
      <c r="S65" s="1"/>
      <c r="T65" s="1"/>
      <c r="U65" s="1"/>
      <c r="V65" s="1"/>
      <c r="W65" s="1"/>
      <c r="X65" s="1"/>
      <c r="Y65" s="1"/>
      <c r="Z65" s="1"/>
    </row>
    <row r="66" spans="1:26" ht="15.75" customHeight="1">
      <c r="A66" s="1"/>
      <c r="B66" s="15" t="s">
        <v>81</v>
      </c>
      <c r="C66" s="92"/>
      <c r="D66" s="346"/>
      <c r="E66" s="15" t="s">
        <v>81</v>
      </c>
      <c r="F66" s="92"/>
      <c r="G66" s="346"/>
      <c r="H66" s="15" t="s">
        <v>81</v>
      </c>
      <c r="I66" s="92"/>
      <c r="J66" s="346"/>
      <c r="K66" s="29"/>
      <c r="L66" s="1"/>
      <c r="M66" s="1"/>
      <c r="N66" s="1"/>
      <c r="O66" s="1"/>
      <c r="P66" s="1"/>
      <c r="Q66" s="1"/>
      <c r="R66" s="1"/>
      <c r="S66" s="1"/>
      <c r="T66" s="1"/>
      <c r="U66" s="1"/>
      <c r="V66" s="1"/>
      <c r="W66" s="1"/>
      <c r="X66" s="1"/>
      <c r="Y66" s="1"/>
      <c r="Z66" s="1"/>
    </row>
    <row r="67" spans="1:26" ht="15.75" customHeight="1">
      <c r="A67" s="1"/>
      <c r="B67" s="37"/>
      <c r="C67" s="29"/>
      <c r="D67" s="29"/>
      <c r="E67" s="37"/>
      <c r="F67" s="29"/>
      <c r="G67" s="29"/>
      <c r="H67" s="37"/>
      <c r="I67" s="29"/>
      <c r="J67" s="29"/>
      <c r="K67" s="29"/>
      <c r="L67" s="1"/>
      <c r="M67" s="1"/>
      <c r="N67" s="1"/>
      <c r="O67" s="1"/>
      <c r="P67" s="1"/>
      <c r="Q67" s="1"/>
      <c r="R67" s="1"/>
      <c r="S67" s="1"/>
      <c r="T67" s="1"/>
      <c r="U67" s="1"/>
      <c r="V67" s="1"/>
      <c r="W67" s="1"/>
      <c r="X67" s="1"/>
      <c r="Y67" s="1"/>
      <c r="Z67" s="1"/>
    </row>
    <row r="68" spans="1:26" ht="15.75" customHeight="1">
      <c r="A68" s="1"/>
      <c r="B68" s="15" t="s">
        <v>69</v>
      </c>
      <c r="C68" s="92"/>
      <c r="D68" s="346"/>
      <c r="E68" s="15" t="s">
        <v>69</v>
      </c>
      <c r="F68" s="92"/>
      <c r="G68" s="346"/>
      <c r="H68" s="15" t="s">
        <v>69</v>
      </c>
      <c r="I68" s="92"/>
      <c r="J68" s="346"/>
      <c r="K68" s="29"/>
      <c r="L68" s="1"/>
      <c r="M68" s="1"/>
      <c r="N68" s="1"/>
      <c r="O68" s="1"/>
      <c r="P68" s="1"/>
      <c r="Q68" s="1"/>
      <c r="R68" s="1"/>
      <c r="S68" s="1"/>
      <c r="T68" s="1"/>
      <c r="U68" s="1"/>
      <c r="V68" s="1"/>
      <c r="W68" s="1"/>
      <c r="X68" s="1"/>
      <c r="Y68" s="1"/>
      <c r="Z68" s="1"/>
    </row>
    <row r="69" spans="1:26" ht="15.75" customHeight="1">
      <c r="A69" s="1"/>
      <c r="B69" s="37"/>
      <c r="C69" s="29"/>
      <c r="D69" s="29"/>
      <c r="E69" s="37"/>
      <c r="F69" s="29"/>
      <c r="G69" s="29"/>
      <c r="H69" s="37"/>
      <c r="I69" s="29"/>
      <c r="J69" s="29"/>
      <c r="K69" s="29"/>
      <c r="L69" s="1"/>
      <c r="M69" s="1"/>
      <c r="N69" s="1"/>
      <c r="O69" s="1"/>
      <c r="P69" s="1"/>
      <c r="Q69" s="1"/>
      <c r="R69" s="1"/>
      <c r="S69" s="1"/>
      <c r="T69" s="1"/>
      <c r="U69" s="1"/>
      <c r="V69" s="1"/>
      <c r="W69" s="1"/>
      <c r="X69" s="1"/>
      <c r="Y69" s="1"/>
      <c r="Z69" s="1"/>
    </row>
    <row r="70" spans="1:26" ht="15.75" customHeight="1">
      <c r="A70" s="1"/>
      <c r="B70" s="15" t="s">
        <v>146</v>
      </c>
      <c r="C70" s="92"/>
      <c r="D70" s="346"/>
      <c r="E70" s="15" t="s">
        <v>146</v>
      </c>
      <c r="F70" s="92"/>
      <c r="G70" s="346"/>
      <c r="H70" s="15" t="s">
        <v>146</v>
      </c>
      <c r="I70" s="92"/>
      <c r="J70" s="346"/>
      <c r="K70" s="29"/>
      <c r="L70" s="1"/>
      <c r="M70" s="1"/>
      <c r="N70" s="1"/>
      <c r="O70" s="1"/>
      <c r="P70" s="1"/>
      <c r="Q70" s="1"/>
      <c r="R70" s="1"/>
      <c r="S70" s="1"/>
      <c r="T70" s="1"/>
      <c r="U70" s="1"/>
      <c r="V70" s="1"/>
      <c r="W70" s="1"/>
      <c r="X70" s="1"/>
      <c r="Y70" s="1"/>
      <c r="Z70" s="1"/>
    </row>
    <row r="71" spans="1:26" ht="15.75" customHeight="1">
      <c r="A71" s="1"/>
      <c r="B71" s="37"/>
      <c r="C71" s="29"/>
      <c r="D71" s="29"/>
      <c r="E71" s="37"/>
      <c r="F71" s="29"/>
      <c r="G71" s="29"/>
      <c r="H71" s="37"/>
      <c r="I71" s="29"/>
      <c r="J71" s="29"/>
      <c r="K71" s="29"/>
      <c r="L71" s="1"/>
      <c r="M71" s="1"/>
      <c r="N71" s="1"/>
      <c r="O71" s="1"/>
      <c r="P71" s="1"/>
      <c r="Q71" s="1"/>
      <c r="R71" s="1"/>
      <c r="S71" s="1"/>
      <c r="T71" s="1"/>
      <c r="U71" s="1"/>
      <c r="V71" s="1"/>
      <c r="W71" s="1"/>
      <c r="X71" s="1"/>
      <c r="Y71" s="1"/>
      <c r="Z71" s="1"/>
    </row>
    <row r="72" spans="1:26" ht="15.75" customHeight="1">
      <c r="A72" s="1"/>
      <c r="B72" s="15" t="s">
        <v>94</v>
      </c>
      <c r="C72" s="92"/>
      <c r="D72" s="349"/>
      <c r="E72" s="15" t="s">
        <v>94</v>
      </c>
      <c r="F72" s="92"/>
      <c r="G72" s="349"/>
      <c r="H72" s="15" t="s">
        <v>94</v>
      </c>
      <c r="I72" s="92"/>
      <c r="J72" s="349"/>
      <c r="K72" s="29"/>
      <c r="L72" s="1"/>
      <c r="M72" s="1"/>
      <c r="N72" s="1"/>
      <c r="O72" s="1"/>
      <c r="P72" s="1"/>
      <c r="Q72" s="1"/>
      <c r="R72" s="1"/>
      <c r="S72" s="1"/>
      <c r="T72" s="1"/>
      <c r="U72" s="1"/>
      <c r="V72" s="1"/>
      <c r="W72" s="1"/>
      <c r="X72" s="1"/>
      <c r="Y72" s="1"/>
      <c r="Z72" s="1"/>
    </row>
    <row r="73" spans="1:26" ht="15.75" customHeight="1">
      <c r="A73" s="1"/>
      <c r="B73" s="37"/>
      <c r="C73" s="29"/>
      <c r="D73" s="29"/>
      <c r="E73" s="37"/>
      <c r="F73" s="29"/>
      <c r="G73" s="29"/>
      <c r="H73" s="37"/>
      <c r="I73" s="29"/>
      <c r="J73" s="29"/>
      <c r="K73" s="29"/>
      <c r="L73" s="1"/>
      <c r="M73" s="1"/>
      <c r="N73" s="1"/>
      <c r="O73" s="1"/>
      <c r="P73" s="1"/>
      <c r="Q73" s="1"/>
      <c r="R73" s="1"/>
      <c r="S73" s="1"/>
      <c r="T73" s="1"/>
      <c r="U73" s="1"/>
      <c r="V73" s="1"/>
      <c r="W73" s="1"/>
      <c r="X73" s="1"/>
      <c r="Y73" s="1"/>
      <c r="Z73" s="1"/>
    </row>
    <row r="74" spans="1:26" ht="30" customHeight="1">
      <c r="A74" s="1"/>
      <c r="B74" s="15" t="s">
        <v>95</v>
      </c>
      <c r="C74" s="92"/>
      <c r="D74" s="346"/>
      <c r="E74" s="15" t="s">
        <v>95</v>
      </c>
      <c r="F74" s="92"/>
      <c r="G74" s="346"/>
      <c r="H74" s="15" t="s">
        <v>95</v>
      </c>
      <c r="I74" s="92"/>
      <c r="J74" s="346"/>
      <c r="K74" s="29"/>
      <c r="L74" s="1"/>
      <c r="M74" s="1"/>
      <c r="N74" s="1"/>
      <c r="O74" s="1"/>
      <c r="P74" s="1"/>
      <c r="Q74" s="1"/>
      <c r="R74" s="1"/>
      <c r="S74" s="1"/>
      <c r="T74" s="1"/>
      <c r="U74" s="1"/>
      <c r="V74" s="1"/>
      <c r="W74" s="1"/>
      <c r="X74" s="1"/>
      <c r="Y74" s="1"/>
      <c r="Z74" s="1"/>
    </row>
    <row r="75" spans="1:26" ht="9" customHeight="1">
      <c r="A75" s="1"/>
      <c r="B75" s="15"/>
      <c r="C75" s="92"/>
      <c r="D75" s="10"/>
      <c r="E75" s="15"/>
      <c r="F75" s="92"/>
      <c r="G75" s="10"/>
      <c r="H75" s="15"/>
      <c r="I75" s="92"/>
      <c r="J75" s="10"/>
      <c r="K75" s="29"/>
      <c r="L75" s="1"/>
      <c r="M75" s="1"/>
      <c r="N75" s="1"/>
      <c r="O75" s="1"/>
      <c r="P75" s="1"/>
      <c r="Q75" s="1"/>
      <c r="R75" s="1"/>
      <c r="S75" s="1"/>
      <c r="T75" s="1"/>
      <c r="U75" s="1"/>
      <c r="V75" s="1"/>
      <c r="W75" s="1"/>
      <c r="X75" s="1"/>
      <c r="Y75" s="1"/>
      <c r="Z75" s="1"/>
    </row>
    <row r="76" spans="1:26" ht="9" customHeight="1">
      <c r="A76" s="1"/>
      <c r="B76" s="23"/>
      <c r="C76" s="23"/>
      <c r="D76" s="23"/>
      <c r="E76" s="23"/>
      <c r="F76" s="23"/>
      <c r="G76" s="23"/>
      <c r="H76" s="23"/>
      <c r="I76" s="23"/>
      <c r="J76" s="23"/>
      <c r="K76" s="23"/>
      <c r="L76" s="93"/>
      <c r="M76" s="93"/>
      <c r="N76" s="93"/>
      <c r="O76" s="93"/>
      <c r="P76" s="93"/>
      <c r="Q76" s="93"/>
      <c r="R76" s="1"/>
      <c r="S76" s="1"/>
      <c r="T76" s="1"/>
      <c r="U76" s="1"/>
      <c r="V76" s="1"/>
      <c r="W76" s="1"/>
      <c r="X76" s="1"/>
      <c r="Y76" s="1"/>
      <c r="Z76" s="1"/>
    </row>
    <row r="77" spans="1:26" ht="9.75" customHeight="1">
      <c r="A77" s="28"/>
      <c r="B77" s="29"/>
      <c r="C77" s="29"/>
      <c r="D77" s="29"/>
      <c r="E77" s="29"/>
      <c r="F77" s="29"/>
      <c r="G77" s="29"/>
      <c r="H77" s="29"/>
      <c r="I77" s="29"/>
      <c r="J77" s="29"/>
      <c r="K77" s="29"/>
      <c r="L77" s="94"/>
      <c r="M77" s="94"/>
      <c r="N77" s="94"/>
      <c r="O77" s="94"/>
      <c r="P77" s="94"/>
      <c r="Q77" s="94"/>
      <c r="R77" s="28"/>
      <c r="S77" s="28"/>
      <c r="T77" s="28"/>
      <c r="U77" s="28"/>
      <c r="V77" s="28"/>
      <c r="W77" s="28"/>
      <c r="X77" s="28"/>
      <c r="Y77" s="28"/>
      <c r="Z77" s="28"/>
    </row>
    <row r="78" spans="1:26" ht="18.75" customHeight="1">
      <c r="A78" s="1"/>
      <c r="B78" s="89" t="s">
        <v>99</v>
      </c>
      <c r="C78" s="90"/>
      <c r="D78" s="29"/>
      <c r="E78" s="29"/>
      <c r="F78" s="29"/>
      <c r="G78" s="29"/>
      <c r="H78" s="29"/>
      <c r="I78" s="29"/>
      <c r="J78" s="29"/>
      <c r="K78" s="29"/>
      <c r="L78" s="93"/>
      <c r="M78" s="93"/>
      <c r="N78" s="93"/>
      <c r="O78" s="93"/>
      <c r="P78" s="93"/>
      <c r="Q78" s="93"/>
      <c r="R78" s="1"/>
      <c r="S78" s="1"/>
      <c r="T78" s="1"/>
      <c r="U78" s="1"/>
      <c r="V78" s="1"/>
      <c r="W78" s="1"/>
      <c r="X78" s="1"/>
      <c r="Y78" s="1"/>
      <c r="Z78" s="1"/>
    </row>
    <row r="79" spans="1:26" ht="291.75" customHeight="1">
      <c r="A79" s="1"/>
      <c r="B79" s="407" t="s">
        <v>100</v>
      </c>
      <c r="C79" s="359"/>
      <c r="D79" s="360"/>
      <c r="E79" s="29"/>
      <c r="F79" s="29"/>
      <c r="G79" s="401"/>
      <c r="H79" s="400"/>
      <c r="I79" s="29"/>
      <c r="J79" s="95" t="str">
        <f>IF(D19="VO - výzkumná organizace","Není relevantní","Zapsáno znaků: "&amp;LEN(G79)&amp;" z max. 1000")</f>
        <v>Zapsáno znaků: 0 z max. 1000</v>
      </c>
      <c r="K79" s="29"/>
      <c r="L79" s="93"/>
      <c r="M79" s="93"/>
      <c r="N79" s="93"/>
      <c r="O79" s="93"/>
      <c r="P79" s="93"/>
      <c r="Q79" s="93"/>
      <c r="R79" s="1"/>
      <c r="S79" s="1"/>
      <c r="T79" s="1"/>
      <c r="U79" s="1"/>
      <c r="V79" s="1"/>
      <c r="W79" s="1"/>
      <c r="X79" s="1"/>
      <c r="Y79" s="1"/>
      <c r="Z79" s="1"/>
    </row>
    <row r="80" spans="1:26" ht="15.75" customHeight="1">
      <c r="A80" s="1"/>
      <c r="B80" s="29"/>
      <c r="C80" s="29"/>
      <c r="D80" s="29"/>
      <c r="E80" s="29"/>
      <c r="F80" s="29"/>
      <c r="G80" s="29"/>
      <c r="H80" s="29"/>
      <c r="I80" s="29"/>
      <c r="J80" s="29"/>
      <c r="K80" s="29"/>
      <c r="L80" s="93"/>
      <c r="M80" s="93"/>
      <c r="N80" s="93"/>
      <c r="O80" s="93"/>
      <c r="P80" s="93"/>
      <c r="Q80" s="93"/>
      <c r="R80" s="1"/>
      <c r="S80" s="1"/>
      <c r="T80" s="1"/>
      <c r="U80" s="1"/>
      <c r="V80" s="1"/>
      <c r="W80" s="1"/>
      <c r="X80" s="1"/>
      <c r="Y80" s="1"/>
      <c r="Z80" s="1"/>
    </row>
    <row r="81" spans="1:26" ht="9" customHeight="1">
      <c r="A81" s="1"/>
      <c r="B81" s="23"/>
      <c r="C81" s="23"/>
      <c r="D81" s="23"/>
      <c r="E81" s="23"/>
      <c r="F81" s="23"/>
      <c r="G81" s="23"/>
      <c r="H81" s="23"/>
      <c r="I81" s="23"/>
      <c r="J81" s="23"/>
      <c r="K81" s="23"/>
      <c r="L81" s="93"/>
      <c r="M81" s="93"/>
      <c r="N81" s="93"/>
      <c r="O81" s="93"/>
      <c r="P81" s="93"/>
      <c r="Q81" s="93"/>
      <c r="R81" s="1"/>
      <c r="S81" s="1"/>
      <c r="T81" s="1"/>
      <c r="U81" s="1"/>
      <c r="V81" s="1"/>
      <c r="W81" s="1"/>
      <c r="X81" s="1"/>
      <c r="Y81" s="1"/>
      <c r="Z81" s="1"/>
    </row>
    <row r="82" spans="1:26" ht="9" customHeight="1">
      <c r="A82" s="1"/>
      <c r="B82" s="29"/>
      <c r="C82" s="29"/>
      <c r="D82" s="29"/>
      <c r="E82" s="29"/>
      <c r="F82" s="29"/>
      <c r="G82" s="29"/>
      <c r="H82" s="29"/>
      <c r="I82" s="29"/>
      <c r="J82" s="29"/>
      <c r="K82" s="29"/>
      <c r="L82" s="93"/>
      <c r="M82" s="93"/>
      <c r="N82" s="93"/>
      <c r="O82" s="93"/>
      <c r="P82" s="93"/>
      <c r="Q82" s="93"/>
      <c r="R82" s="1"/>
      <c r="S82" s="1"/>
      <c r="T82" s="1"/>
      <c r="U82" s="1"/>
      <c r="V82" s="1"/>
      <c r="W82" s="1"/>
      <c r="X82" s="1"/>
      <c r="Y82" s="1"/>
      <c r="Z82" s="1"/>
    </row>
    <row r="83" spans="1:26" ht="18.75" customHeight="1">
      <c r="A83" s="1"/>
      <c r="B83" s="89" t="s">
        <v>101</v>
      </c>
      <c r="C83" s="90"/>
      <c r="D83" s="29"/>
      <c r="E83" s="29"/>
      <c r="F83" s="29"/>
      <c r="G83" s="29"/>
      <c r="H83" s="29"/>
      <c r="I83" s="29"/>
      <c r="J83" s="29"/>
      <c r="K83" s="29"/>
      <c r="L83" s="93"/>
      <c r="M83" s="93"/>
      <c r="N83" s="93"/>
      <c r="O83" s="93"/>
      <c r="P83" s="93"/>
      <c r="Q83" s="93"/>
      <c r="R83" s="1"/>
      <c r="S83" s="1"/>
      <c r="T83" s="1"/>
      <c r="U83" s="1"/>
      <c r="V83" s="1"/>
      <c r="W83" s="1"/>
      <c r="X83" s="1"/>
      <c r="Y83" s="1"/>
      <c r="Z83" s="1"/>
    </row>
    <row r="84" spans="1:26" ht="33.75" customHeight="1">
      <c r="A84" s="1"/>
      <c r="B84" s="421" t="s">
        <v>126</v>
      </c>
      <c r="C84" s="359"/>
      <c r="D84" s="360"/>
      <c r="E84" s="13"/>
      <c r="F84" s="13"/>
      <c r="G84" s="91"/>
      <c r="H84" s="13"/>
      <c r="I84" s="13"/>
      <c r="J84" s="91"/>
      <c r="K84" s="13"/>
      <c r="L84" s="93"/>
      <c r="M84" s="93"/>
      <c r="N84" s="93"/>
      <c r="O84" s="93"/>
      <c r="P84" s="93"/>
      <c r="Q84" s="93"/>
      <c r="R84" s="1"/>
      <c r="S84" s="1"/>
      <c r="T84" s="1"/>
      <c r="U84" s="1"/>
      <c r="V84" s="1"/>
      <c r="W84" s="1"/>
      <c r="X84" s="1"/>
      <c r="Y84" s="1"/>
      <c r="Z84" s="1"/>
    </row>
    <row r="85" spans="1:26" ht="15.75" customHeight="1">
      <c r="A85" s="1"/>
      <c r="B85" s="15" t="s">
        <v>150</v>
      </c>
      <c r="C85" s="92"/>
      <c r="D85" s="346"/>
      <c r="E85" s="15" t="s">
        <v>151</v>
      </c>
      <c r="F85" s="92"/>
      <c r="G85" s="346"/>
      <c r="H85" s="15" t="s">
        <v>152</v>
      </c>
      <c r="I85" s="92"/>
      <c r="J85" s="346"/>
      <c r="K85" s="29"/>
      <c r="L85" s="93"/>
      <c r="M85" s="93"/>
      <c r="N85" s="93"/>
      <c r="O85" s="93"/>
      <c r="P85" s="93"/>
      <c r="Q85" s="93"/>
      <c r="R85" s="1"/>
      <c r="S85" s="1"/>
      <c r="T85" s="1"/>
      <c r="U85" s="1"/>
      <c r="V85" s="1"/>
      <c r="W85" s="1"/>
      <c r="X85" s="1"/>
      <c r="Y85" s="1"/>
      <c r="Z85" s="1"/>
    </row>
    <row r="86" spans="1:26" ht="15.75" customHeight="1">
      <c r="A86" s="1"/>
      <c r="B86" s="37"/>
      <c r="C86" s="29"/>
      <c r="D86" s="29"/>
      <c r="E86" s="37"/>
      <c r="F86" s="29"/>
      <c r="G86" s="29"/>
      <c r="H86" s="37"/>
      <c r="I86" s="29"/>
      <c r="J86" s="29"/>
      <c r="K86" s="29"/>
      <c r="L86" s="93"/>
      <c r="M86" s="93"/>
      <c r="N86" s="93"/>
      <c r="O86" s="93"/>
      <c r="P86" s="93"/>
      <c r="Q86" s="93"/>
      <c r="R86" s="1"/>
      <c r="S86" s="1"/>
      <c r="T86" s="1"/>
      <c r="U86" s="1"/>
      <c r="V86" s="1"/>
      <c r="W86" s="1"/>
      <c r="X86" s="1"/>
      <c r="Y86" s="1"/>
      <c r="Z86" s="1"/>
    </row>
    <row r="87" spans="1:26" ht="15.75" customHeight="1">
      <c r="A87" s="1"/>
      <c r="B87" s="15" t="s">
        <v>67</v>
      </c>
      <c r="C87" s="92"/>
      <c r="D87" s="346"/>
      <c r="E87" s="15" t="s">
        <v>67</v>
      </c>
      <c r="F87" s="92"/>
      <c r="G87" s="346"/>
      <c r="H87" s="15" t="s">
        <v>67</v>
      </c>
      <c r="I87" s="92"/>
      <c r="J87" s="346"/>
      <c r="K87" s="29"/>
      <c r="L87" s="93"/>
      <c r="M87" s="93"/>
      <c r="N87" s="93"/>
      <c r="O87" s="93"/>
      <c r="P87" s="93"/>
      <c r="Q87" s="93"/>
      <c r="R87" s="1"/>
      <c r="S87" s="1"/>
      <c r="T87" s="1"/>
      <c r="U87" s="1"/>
      <c r="V87" s="1"/>
      <c r="W87" s="1"/>
      <c r="X87" s="1"/>
      <c r="Y87" s="1"/>
      <c r="Z87" s="1"/>
    </row>
    <row r="88" spans="1:26" ht="15.75" customHeight="1">
      <c r="A88" s="1"/>
      <c r="B88" s="37"/>
      <c r="C88" s="29"/>
      <c r="D88" s="29"/>
      <c r="E88" s="37"/>
      <c r="F88" s="29"/>
      <c r="G88" s="29"/>
      <c r="H88" s="37"/>
      <c r="I88" s="29"/>
      <c r="J88" s="29"/>
      <c r="K88" s="29"/>
      <c r="L88" s="93"/>
      <c r="M88" s="93"/>
      <c r="N88" s="93"/>
      <c r="O88" s="93"/>
      <c r="P88" s="93"/>
      <c r="Q88" s="93"/>
      <c r="R88" s="1"/>
      <c r="S88" s="1"/>
      <c r="T88" s="1"/>
      <c r="U88" s="1"/>
      <c r="V88" s="1"/>
      <c r="W88" s="1"/>
      <c r="X88" s="1"/>
      <c r="Y88" s="1"/>
      <c r="Z88" s="1"/>
    </row>
    <row r="89" spans="1:26" ht="15.75" customHeight="1">
      <c r="A89" s="1"/>
      <c r="B89" s="15" t="s">
        <v>94</v>
      </c>
      <c r="C89" s="92"/>
      <c r="D89" s="349"/>
      <c r="E89" s="15" t="s">
        <v>94</v>
      </c>
      <c r="F89" s="92"/>
      <c r="G89" s="349"/>
      <c r="H89" s="15" t="s">
        <v>94</v>
      </c>
      <c r="I89" s="92"/>
      <c r="J89" s="349"/>
      <c r="K89" s="29"/>
      <c r="L89" s="93"/>
      <c r="M89" s="93"/>
      <c r="N89" s="93"/>
      <c r="O89" s="93"/>
      <c r="P89" s="93"/>
      <c r="Q89" s="93"/>
      <c r="R89" s="1"/>
      <c r="S89" s="1"/>
      <c r="T89" s="1"/>
      <c r="U89" s="1"/>
      <c r="V89" s="1"/>
      <c r="W89" s="1"/>
      <c r="X89" s="1"/>
      <c r="Y89" s="1"/>
      <c r="Z89" s="1"/>
    </row>
    <row r="90" spans="1:26" ht="15.75" customHeight="1">
      <c r="A90" s="28"/>
      <c r="B90" s="9"/>
      <c r="C90" s="9"/>
      <c r="D90" s="9"/>
      <c r="E90" s="9"/>
      <c r="F90" s="9"/>
      <c r="G90" s="9"/>
      <c r="H90" s="9"/>
      <c r="I90" s="9"/>
      <c r="J90" s="9"/>
      <c r="K90" s="9"/>
      <c r="L90" s="28"/>
      <c r="M90" s="28"/>
      <c r="N90" s="28"/>
      <c r="O90" s="28"/>
      <c r="P90" s="28"/>
      <c r="Q90" s="28"/>
      <c r="R90" s="28"/>
      <c r="S90" s="28"/>
      <c r="T90" s="28"/>
      <c r="U90" s="28"/>
      <c r="V90" s="28"/>
      <c r="W90" s="28"/>
      <c r="X90" s="28"/>
      <c r="Y90" s="28"/>
      <c r="Z90" s="28"/>
    </row>
    <row r="91" spans="1:26" ht="15.75" customHeight="1">
      <c r="A91" s="28"/>
      <c r="B91" s="9"/>
      <c r="C91" s="9"/>
      <c r="D91" s="9"/>
      <c r="E91" s="9"/>
      <c r="F91" s="9"/>
      <c r="G91" s="9"/>
      <c r="H91" s="9"/>
      <c r="I91" s="9"/>
      <c r="J91" s="9"/>
      <c r="K91" s="9"/>
      <c r="L91" s="28"/>
      <c r="M91" s="28"/>
      <c r="N91" s="28"/>
      <c r="O91" s="28"/>
      <c r="P91" s="28"/>
      <c r="Q91" s="28"/>
      <c r="R91" s="28"/>
      <c r="S91" s="28"/>
      <c r="T91" s="28"/>
      <c r="U91" s="28"/>
      <c r="V91" s="28"/>
      <c r="W91" s="28"/>
      <c r="X91" s="28"/>
      <c r="Y91" s="28"/>
      <c r="Z91" s="28"/>
    </row>
    <row r="92" spans="1:26" ht="15.75" customHeight="1">
      <c r="A92" s="28"/>
      <c r="B92" s="15" t="s">
        <v>153</v>
      </c>
      <c r="C92" s="92"/>
      <c r="D92" s="346"/>
      <c r="E92" s="15" t="s">
        <v>154</v>
      </c>
      <c r="F92" s="92"/>
      <c r="G92" s="346"/>
      <c r="H92" s="15" t="s">
        <v>155</v>
      </c>
      <c r="I92" s="92"/>
      <c r="J92" s="346"/>
      <c r="K92" s="9"/>
      <c r="L92" s="28"/>
      <c r="M92" s="28"/>
      <c r="N92" s="28"/>
      <c r="O92" s="28"/>
      <c r="P92" s="28"/>
      <c r="Q92" s="28"/>
      <c r="R92" s="28"/>
      <c r="S92" s="28"/>
      <c r="T92" s="28"/>
      <c r="U92" s="28"/>
      <c r="V92" s="28"/>
      <c r="W92" s="28"/>
      <c r="X92" s="28"/>
      <c r="Y92" s="28"/>
      <c r="Z92" s="28"/>
    </row>
    <row r="93" spans="1:26" ht="15.75" customHeight="1">
      <c r="A93" s="28"/>
      <c r="B93" s="37"/>
      <c r="C93" s="29"/>
      <c r="D93" s="29"/>
      <c r="E93" s="37"/>
      <c r="F93" s="29"/>
      <c r="G93" s="29"/>
      <c r="H93" s="37"/>
      <c r="I93" s="29"/>
      <c r="J93" s="29"/>
      <c r="K93" s="9"/>
      <c r="L93" s="28"/>
      <c r="M93" s="28"/>
      <c r="N93" s="28"/>
      <c r="O93" s="28"/>
      <c r="P93" s="28"/>
      <c r="Q93" s="28"/>
      <c r="R93" s="28"/>
      <c r="S93" s="28"/>
      <c r="T93" s="28"/>
      <c r="U93" s="28"/>
      <c r="V93" s="28"/>
      <c r="W93" s="28"/>
      <c r="X93" s="28"/>
      <c r="Y93" s="28"/>
      <c r="Z93" s="28"/>
    </row>
    <row r="94" spans="1:26" ht="15.75" customHeight="1">
      <c r="A94" s="28"/>
      <c r="B94" s="15" t="s">
        <v>67</v>
      </c>
      <c r="C94" s="92"/>
      <c r="D94" s="346"/>
      <c r="E94" s="15" t="s">
        <v>67</v>
      </c>
      <c r="F94" s="92"/>
      <c r="G94" s="346"/>
      <c r="H94" s="15" t="s">
        <v>67</v>
      </c>
      <c r="I94" s="92"/>
      <c r="J94" s="346"/>
      <c r="K94" s="9"/>
      <c r="L94" s="28"/>
      <c r="M94" s="28"/>
      <c r="N94" s="28"/>
      <c r="O94" s="28"/>
      <c r="P94" s="28"/>
      <c r="Q94" s="28"/>
      <c r="R94" s="28"/>
      <c r="S94" s="28"/>
      <c r="T94" s="28"/>
      <c r="U94" s="28"/>
      <c r="V94" s="28"/>
      <c r="W94" s="28"/>
      <c r="X94" s="28"/>
      <c r="Y94" s="28"/>
      <c r="Z94" s="28"/>
    </row>
    <row r="95" spans="1:26" ht="15.75" customHeight="1">
      <c r="A95" s="28"/>
      <c r="B95" s="37"/>
      <c r="C95" s="29"/>
      <c r="D95" s="29"/>
      <c r="E95" s="37"/>
      <c r="F95" s="29"/>
      <c r="G95" s="29"/>
      <c r="H95" s="37"/>
      <c r="I95" s="29"/>
      <c r="J95" s="29"/>
      <c r="K95" s="9"/>
      <c r="L95" s="28"/>
      <c r="M95" s="28"/>
      <c r="N95" s="28"/>
      <c r="O95" s="28"/>
      <c r="P95" s="28"/>
      <c r="Q95" s="28"/>
      <c r="R95" s="28"/>
      <c r="S95" s="28"/>
      <c r="T95" s="28"/>
      <c r="U95" s="28"/>
      <c r="V95" s="28"/>
      <c r="W95" s="28"/>
      <c r="X95" s="28"/>
      <c r="Y95" s="28"/>
      <c r="Z95" s="28"/>
    </row>
    <row r="96" spans="1:26" ht="15.75" customHeight="1">
      <c r="A96" s="28"/>
      <c r="B96" s="15" t="s">
        <v>94</v>
      </c>
      <c r="C96" s="92"/>
      <c r="D96" s="349"/>
      <c r="E96" s="15" t="s">
        <v>94</v>
      </c>
      <c r="F96" s="92"/>
      <c r="G96" s="349"/>
      <c r="H96" s="15" t="s">
        <v>94</v>
      </c>
      <c r="I96" s="92"/>
      <c r="J96" s="349"/>
      <c r="K96" s="9"/>
      <c r="L96" s="28"/>
      <c r="M96" s="28"/>
      <c r="N96" s="28"/>
      <c r="O96" s="28"/>
      <c r="P96" s="28"/>
      <c r="Q96" s="28"/>
      <c r="R96" s="28"/>
      <c r="S96" s="28"/>
      <c r="T96" s="28"/>
      <c r="U96" s="28"/>
      <c r="V96" s="28"/>
      <c r="W96" s="28"/>
      <c r="X96" s="28"/>
      <c r="Y96" s="28"/>
      <c r="Z96" s="28"/>
    </row>
    <row r="97" spans="1:26" ht="9" customHeight="1">
      <c r="A97" s="28"/>
      <c r="B97" s="15"/>
      <c r="C97" s="15"/>
      <c r="D97" s="15"/>
      <c r="E97" s="15"/>
      <c r="F97" s="15"/>
      <c r="G97" s="15"/>
      <c r="H97" s="15"/>
      <c r="I97" s="15"/>
      <c r="J97" s="15"/>
      <c r="K97" s="15"/>
      <c r="L97" s="28"/>
      <c r="M97" s="28"/>
      <c r="N97" s="28"/>
      <c r="O97" s="28"/>
      <c r="P97" s="28"/>
      <c r="Q97" s="28"/>
      <c r="R97" s="28"/>
      <c r="S97" s="28"/>
      <c r="T97" s="28"/>
      <c r="U97" s="28"/>
      <c r="V97" s="28"/>
      <c r="W97" s="28"/>
      <c r="X97" s="28"/>
      <c r="Y97" s="28"/>
      <c r="Z97" s="28"/>
    </row>
    <row r="98" spans="1:26"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8"/>
      <c r="B100" s="32"/>
      <c r="C100" s="32"/>
      <c r="D100" s="32"/>
      <c r="E100" s="32"/>
      <c r="F100" s="32"/>
      <c r="G100" s="32"/>
      <c r="H100" s="32"/>
      <c r="I100" s="32"/>
      <c r="J100" s="422" t="str">
        <f>Pokyny!E48</f>
        <v xml:space="preserve"> Verze 1: září 2022.</v>
      </c>
      <c r="K100" s="360"/>
      <c r="L100" s="28"/>
      <c r="M100" s="28"/>
      <c r="N100" s="28"/>
      <c r="O100" s="28"/>
      <c r="P100" s="28"/>
      <c r="Q100" s="28"/>
      <c r="R100" s="28"/>
      <c r="S100" s="28"/>
      <c r="T100" s="28"/>
      <c r="U100" s="28"/>
      <c r="V100" s="28"/>
      <c r="W100" s="28"/>
      <c r="X100" s="28"/>
      <c r="Y100" s="28"/>
      <c r="Z100" s="28"/>
    </row>
    <row r="101" spans="1:26" ht="1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42" customHeight="1">
      <c r="A102" s="1"/>
      <c r="B102" s="71"/>
      <c r="C102" s="71"/>
      <c r="D102" s="71"/>
      <c r="E102" s="71"/>
      <c r="F102" s="71"/>
      <c r="G102" s="71"/>
      <c r="H102" s="71"/>
      <c r="I102" s="71"/>
      <c r="J102" s="71"/>
      <c r="K102" s="7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16" t="s">
        <v>15</v>
      </c>
      <c r="K105" s="397"/>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3"/>
      <c r="B149" s="93"/>
      <c r="C149" s="93"/>
      <c r="D149" s="93"/>
      <c r="E149" s="93"/>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3"/>
      <c r="B150" s="93"/>
      <c r="C150" s="93"/>
      <c r="D150" s="93"/>
      <c r="E150" s="93"/>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3"/>
      <c r="B151" s="93"/>
      <c r="C151" s="93"/>
      <c r="D151" s="93"/>
      <c r="E151" s="93"/>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3"/>
      <c r="B152" s="93"/>
      <c r="C152" s="93"/>
      <c r="D152" s="93"/>
      <c r="E152" s="93"/>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3"/>
      <c r="B153" s="93"/>
      <c r="C153" s="93"/>
      <c r="D153" s="93"/>
      <c r="E153" s="93"/>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3"/>
      <c r="B154" s="93"/>
      <c r="C154" s="93"/>
      <c r="D154" s="93"/>
      <c r="E154" s="93"/>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3"/>
      <c r="B155" s="93"/>
      <c r="C155" s="93"/>
      <c r="D155" s="93"/>
      <c r="E155" s="93"/>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3"/>
      <c r="B156" s="93"/>
      <c r="C156" s="93"/>
      <c r="D156" s="93"/>
      <c r="E156" s="93"/>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3"/>
      <c r="B157" s="93"/>
      <c r="C157" s="93"/>
      <c r="D157" s="93"/>
      <c r="E157" s="93"/>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3"/>
      <c r="B158" s="93"/>
      <c r="C158" s="93"/>
      <c r="D158" s="93"/>
      <c r="E158" s="93"/>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3"/>
      <c r="B159" s="93"/>
      <c r="C159" s="93"/>
      <c r="D159" s="93"/>
      <c r="E159" s="93"/>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3"/>
      <c r="B160" s="93"/>
      <c r="C160" s="93"/>
      <c r="D160" s="93"/>
      <c r="E160" s="93"/>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3"/>
      <c r="B161" s="93"/>
      <c r="C161" s="93"/>
      <c r="D161" s="93"/>
      <c r="E161" s="93"/>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3"/>
      <c r="B162" s="93"/>
      <c r="C162" s="93"/>
      <c r="D162" s="93"/>
      <c r="E162" s="93"/>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3"/>
      <c r="B163" s="93"/>
      <c r="C163" s="93"/>
      <c r="D163" s="93"/>
      <c r="E163" s="93"/>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3"/>
      <c r="B164" s="93"/>
      <c r="C164" s="93"/>
      <c r="D164" s="93"/>
      <c r="E164" s="93"/>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3"/>
      <c r="B165" s="93"/>
      <c r="C165" s="93"/>
      <c r="D165" s="93"/>
      <c r="E165" s="93"/>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3"/>
      <c r="B166" s="93"/>
      <c r="C166" s="93"/>
      <c r="D166" s="93"/>
      <c r="E166" s="93"/>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3"/>
      <c r="B167" s="93"/>
      <c r="C167" s="93"/>
      <c r="D167" s="93"/>
      <c r="E167" s="93"/>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3"/>
      <c r="B168" s="93"/>
      <c r="C168" s="93"/>
      <c r="D168" s="93"/>
      <c r="E168" s="93"/>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3"/>
      <c r="B169" s="93"/>
      <c r="C169" s="93"/>
      <c r="D169" s="93"/>
      <c r="E169" s="93"/>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3"/>
      <c r="B170" s="93"/>
      <c r="C170" s="93"/>
      <c r="D170" s="93"/>
      <c r="E170" s="93"/>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3"/>
      <c r="B171" s="93"/>
      <c r="C171" s="93"/>
      <c r="D171" s="93"/>
      <c r="E171" s="93"/>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3"/>
      <c r="B172" s="93"/>
      <c r="C172" s="93"/>
      <c r="D172" s="93"/>
      <c r="E172" s="93"/>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3"/>
      <c r="B173" s="93"/>
      <c r="C173" s="93"/>
      <c r="D173" s="93"/>
      <c r="E173" s="93"/>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3"/>
      <c r="B174" s="93"/>
      <c r="C174" s="93"/>
      <c r="D174" s="93"/>
      <c r="E174" s="93"/>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3"/>
      <c r="B175" s="93"/>
      <c r="C175" s="93"/>
      <c r="D175" s="93"/>
      <c r="E175" s="93"/>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3"/>
      <c r="B176" s="93"/>
      <c r="C176" s="93"/>
      <c r="D176" s="93"/>
      <c r="E176" s="93"/>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EV3qO9v/onselkiW4MVYqSChikzfY5utz0hg7r/FJLFopLr8dP8vBVPeuHh5nC4yazx97skOSIunjbX1E8h6g==" saltValue="r6j94majbLjttvO4jgBDQQ==" spinCount="100000"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0" priority="1" operator="containsText" text="Nevyplněno">
      <formula>NOT(ISERROR(SEARCH(("Nevyplněno"),(E21))))</formula>
    </cfRule>
  </conditionalFormatting>
  <conditionalFormatting sqref="D21">
    <cfRule type="expression" dxfId="89"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88"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87"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G9" sqref="G9"/>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1"/>
      <c r="B1" s="1"/>
      <c r="C1" s="1"/>
      <c r="D1" s="1"/>
      <c r="E1" s="1"/>
      <c r="F1" s="1"/>
      <c r="G1" s="28"/>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8"/>
      <c r="H2" s="1"/>
      <c r="I2" s="1"/>
      <c r="J2" s="1"/>
      <c r="K2" s="1"/>
      <c r="L2" s="1"/>
      <c r="M2" s="1"/>
      <c r="N2" s="1"/>
      <c r="O2" s="1"/>
      <c r="P2" s="1"/>
      <c r="Q2" s="1"/>
      <c r="R2" s="1"/>
      <c r="S2" s="1"/>
      <c r="T2" s="1"/>
      <c r="U2" s="1"/>
      <c r="V2" s="1"/>
      <c r="W2" s="1"/>
      <c r="X2" s="1"/>
      <c r="Y2" s="1"/>
      <c r="Z2" s="1"/>
      <c r="AA2" s="1"/>
    </row>
    <row r="3" spans="1:27" ht="18" customHeight="1">
      <c r="A3" s="1"/>
      <c r="B3" s="414" t="s">
        <v>156</v>
      </c>
      <c r="C3" s="359"/>
      <c r="D3" s="359"/>
      <c r="E3" s="359"/>
      <c r="F3" s="359"/>
      <c r="G3" s="359"/>
      <c r="H3" s="359"/>
      <c r="I3" s="359"/>
      <c r="J3" s="360"/>
      <c r="K3" s="104"/>
      <c r="L3" s="1"/>
      <c r="M3" s="1"/>
      <c r="N3" s="1"/>
      <c r="O3" s="1"/>
      <c r="P3" s="1"/>
      <c r="Q3" s="1"/>
      <c r="R3" s="1"/>
      <c r="S3" s="1"/>
      <c r="T3" s="1"/>
      <c r="U3" s="1"/>
      <c r="V3" s="1"/>
      <c r="W3" s="1"/>
      <c r="X3" s="1"/>
      <c r="Y3" s="1"/>
      <c r="Z3" s="1"/>
      <c r="AA3" s="1"/>
    </row>
    <row r="4" spans="1:27" ht="15.75" customHeight="1">
      <c r="A4" s="1"/>
      <c r="B4" s="105"/>
      <c r="C4" s="105"/>
      <c r="D4" s="34"/>
      <c r="E4" s="34"/>
      <c r="F4" s="106"/>
      <c r="G4" s="77"/>
      <c r="H4" s="72"/>
      <c r="I4" s="72"/>
      <c r="J4" s="83"/>
      <c r="K4" s="83"/>
      <c r="L4" s="72"/>
      <c r="M4" s="72"/>
      <c r="N4" s="1"/>
      <c r="O4" s="1"/>
      <c r="P4" s="1"/>
      <c r="Q4" s="1"/>
      <c r="R4" s="1"/>
      <c r="S4" s="1"/>
      <c r="T4" s="1"/>
      <c r="U4" s="1"/>
      <c r="V4" s="1"/>
      <c r="W4" s="1"/>
      <c r="X4" s="1"/>
      <c r="Y4" s="1"/>
      <c r="Z4" s="1"/>
      <c r="AA4" s="1"/>
    </row>
    <row r="5" spans="1:27" ht="15.75" customHeight="1">
      <c r="A5" s="1"/>
      <c r="B5" s="6"/>
      <c r="C5" s="6"/>
      <c r="D5" s="34"/>
      <c r="E5" s="34"/>
      <c r="F5" s="107"/>
      <c r="G5" s="75"/>
      <c r="H5" s="108"/>
      <c r="I5" s="108"/>
      <c r="J5" s="109"/>
      <c r="K5" s="109"/>
      <c r="L5" s="108"/>
      <c r="M5" s="108"/>
      <c r="N5" s="1"/>
      <c r="O5" s="1"/>
      <c r="P5" s="1"/>
      <c r="Q5" s="1"/>
      <c r="R5" s="1"/>
      <c r="S5" s="1"/>
      <c r="T5" s="1"/>
      <c r="U5" s="1"/>
      <c r="V5" s="1"/>
      <c r="W5" s="1"/>
      <c r="X5" s="1"/>
      <c r="Y5" s="1"/>
      <c r="Z5" s="1"/>
      <c r="AA5" s="1"/>
    </row>
    <row r="6" spans="1:27" ht="24" customHeight="1">
      <c r="A6" s="1"/>
      <c r="B6" s="424" t="s">
        <v>157</v>
      </c>
      <c r="C6" s="359"/>
      <c r="D6" s="359"/>
      <c r="E6" s="359"/>
      <c r="F6" s="359"/>
      <c r="G6" s="359"/>
      <c r="H6" s="359"/>
      <c r="I6" s="359"/>
      <c r="J6" s="359"/>
      <c r="K6" s="359"/>
      <c r="L6" s="359"/>
      <c r="M6" s="359"/>
      <c r="N6" s="359"/>
      <c r="O6" s="359"/>
      <c r="P6" s="359"/>
      <c r="Q6" s="359"/>
      <c r="R6" s="360"/>
      <c r="S6" s="1"/>
      <c r="T6" s="1"/>
      <c r="U6" s="1"/>
      <c r="V6" s="1"/>
      <c r="W6" s="1"/>
      <c r="X6" s="1"/>
      <c r="Y6" s="1"/>
      <c r="Z6" s="1"/>
      <c r="AA6" s="1"/>
    </row>
    <row r="7" spans="1:27" ht="9" customHeight="1">
      <c r="A7" s="1"/>
      <c r="B7" s="110"/>
      <c r="C7" s="110"/>
      <c r="D7" s="110"/>
      <c r="E7" s="110"/>
      <c r="F7" s="110"/>
      <c r="G7" s="110"/>
      <c r="H7" s="110"/>
      <c r="I7" s="110"/>
      <c r="J7" s="110"/>
      <c r="K7" s="110"/>
      <c r="L7" s="110"/>
      <c r="M7" s="111"/>
      <c r="N7" s="1"/>
      <c r="O7" s="1"/>
      <c r="P7" s="1"/>
      <c r="Q7" s="1"/>
      <c r="R7" s="1"/>
      <c r="S7" s="1"/>
      <c r="T7" s="1"/>
      <c r="U7" s="1"/>
      <c r="V7" s="1"/>
      <c r="W7" s="1"/>
      <c r="X7" s="1"/>
      <c r="Y7" s="1"/>
      <c r="Z7" s="1"/>
      <c r="AA7" s="1"/>
    </row>
    <row r="8" spans="1:27" ht="28.5" customHeight="1">
      <c r="A8" s="1"/>
      <c r="B8" s="425" t="s">
        <v>158</v>
      </c>
      <c r="C8" s="397"/>
      <c r="D8" s="397"/>
      <c r="E8" s="397"/>
      <c r="F8" s="397"/>
      <c r="G8" s="397"/>
      <c r="H8" s="397"/>
      <c r="I8" s="397"/>
      <c r="J8" s="397"/>
      <c r="K8" s="397"/>
      <c r="L8" s="397"/>
      <c r="M8" s="397"/>
      <c r="N8" s="426"/>
      <c r="O8" s="83"/>
      <c r="P8" s="83"/>
      <c r="Q8" s="83"/>
      <c r="R8" s="83"/>
      <c r="S8" s="83"/>
      <c r="T8" s="83"/>
      <c r="U8" s="83"/>
      <c r="V8" s="83"/>
      <c r="W8" s="83"/>
      <c r="X8" s="83"/>
      <c r="Y8" s="83"/>
      <c r="Z8" s="83"/>
      <c r="AA8" s="83"/>
    </row>
    <row r="9" spans="1:27" ht="16.5" customHeight="1">
      <c r="A9" s="28"/>
      <c r="B9" s="112"/>
      <c r="C9" s="112"/>
      <c r="D9" s="112"/>
      <c r="E9" s="112"/>
      <c r="F9" s="112"/>
      <c r="G9" s="112"/>
      <c r="H9" s="112"/>
      <c r="I9" s="112"/>
      <c r="J9" s="112"/>
      <c r="K9" s="23"/>
      <c r="L9" s="23"/>
      <c r="M9" s="113"/>
      <c r="N9" s="28"/>
      <c r="O9" s="28"/>
      <c r="P9" s="28"/>
      <c r="Q9" s="28"/>
      <c r="R9" s="28"/>
      <c r="S9" s="28"/>
      <c r="T9" s="28"/>
      <c r="U9" s="28"/>
      <c r="V9" s="28"/>
      <c r="W9" s="28"/>
      <c r="X9" s="28"/>
      <c r="Y9" s="28"/>
      <c r="Z9" s="28"/>
      <c r="AA9" s="28"/>
    </row>
    <row r="10" spans="1:27" ht="15.75" customHeight="1">
      <c r="A10" s="28"/>
      <c r="B10" s="114" t="s">
        <v>159</v>
      </c>
      <c r="C10" s="112"/>
      <c r="D10" s="346" t="s">
        <v>27</v>
      </c>
      <c r="E10" s="112"/>
      <c r="F10" s="112"/>
      <c r="G10" s="112"/>
      <c r="H10" s="112"/>
      <c r="I10" s="112"/>
      <c r="J10" s="112"/>
      <c r="K10" s="23"/>
      <c r="L10" s="23"/>
      <c r="M10" s="113"/>
      <c r="N10" s="28"/>
      <c r="O10" s="28"/>
      <c r="P10" s="28"/>
      <c r="Q10" s="28"/>
      <c r="R10" s="28"/>
      <c r="S10" s="28"/>
      <c r="T10" s="28"/>
      <c r="U10" s="28"/>
      <c r="V10" s="28"/>
      <c r="W10" s="28"/>
      <c r="X10" s="28"/>
      <c r="Y10" s="28"/>
      <c r="Z10" s="28"/>
      <c r="AA10" s="28"/>
    </row>
    <row r="11" spans="1:27" ht="15" customHeight="1">
      <c r="A11" s="28"/>
      <c r="B11" s="112"/>
      <c r="C11" s="112"/>
      <c r="D11" s="112"/>
      <c r="E11" s="112"/>
      <c r="F11" s="112"/>
      <c r="G11" s="112"/>
      <c r="H11" s="112"/>
      <c r="I11" s="112"/>
      <c r="J11" s="112"/>
      <c r="K11" s="23"/>
      <c r="L11" s="23"/>
      <c r="M11" s="113"/>
      <c r="N11" s="28"/>
      <c r="O11" s="28"/>
      <c r="P11" s="28"/>
      <c r="Q11" s="28"/>
      <c r="R11" s="28"/>
      <c r="S11" s="28"/>
      <c r="T11" s="28"/>
      <c r="U11" s="28"/>
      <c r="V11" s="28"/>
      <c r="W11" s="28"/>
      <c r="X11" s="28"/>
      <c r="Y11" s="28"/>
      <c r="Z11" s="28"/>
      <c r="AA11" s="28"/>
    </row>
    <row r="12" spans="1:27" ht="13.5" customHeight="1">
      <c r="A12" s="28"/>
      <c r="B12" s="11"/>
      <c r="C12" s="11"/>
      <c r="D12" s="11"/>
      <c r="E12" s="11"/>
      <c r="F12" s="11"/>
      <c r="G12" s="11"/>
      <c r="H12" s="11"/>
      <c r="I12" s="11"/>
      <c r="J12" s="11"/>
      <c r="K12" s="11"/>
      <c r="L12" s="11"/>
      <c r="M12" s="113"/>
      <c r="N12" s="28"/>
      <c r="O12" s="28"/>
      <c r="P12" s="28"/>
      <c r="Q12" s="28"/>
      <c r="R12" s="28"/>
      <c r="S12" s="28"/>
      <c r="T12" s="28"/>
      <c r="U12" s="28"/>
      <c r="V12" s="28"/>
      <c r="W12" s="28"/>
      <c r="X12" s="28"/>
      <c r="Y12" s="28"/>
      <c r="Z12" s="28"/>
      <c r="AA12" s="28"/>
    </row>
    <row r="13" spans="1:27" ht="15" customHeight="1">
      <c r="A13" s="28"/>
      <c r="B13" s="115" t="s">
        <v>160</v>
      </c>
      <c r="C13" s="46"/>
      <c r="D13" s="21"/>
      <c r="E13" s="21"/>
      <c r="F13" s="11"/>
      <c r="G13" s="11"/>
      <c r="H13" s="115" t="s">
        <v>161</v>
      </c>
      <c r="I13" s="46"/>
      <c r="J13" s="21"/>
      <c r="K13" s="21"/>
      <c r="L13" s="11"/>
      <c r="M13" s="113"/>
      <c r="N13" s="115" t="s">
        <v>162</v>
      </c>
      <c r="O13" s="46"/>
      <c r="P13" s="21"/>
      <c r="Q13" s="21"/>
      <c r="R13" s="11"/>
      <c r="S13" s="28"/>
      <c r="T13" s="28"/>
      <c r="U13" s="28"/>
      <c r="V13" s="28"/>
      <c r="W13" s="28"/>
      <c r="X13" s="28"/>
      <c r="Y13" s="28"/>
      <c r="Z13" s="28"/>
      <c r="AA13" s="28"/>
    </row>
    <row r="14" spans="1:27" ht="13.5" customHeight="1">
      <c r="A14" s="28"/>
      <c r="B14" s="10"/>
      <c r="C14" s="10"/>
      <c r="D14" s="10"/>
      <c r="E14" s="10"/>
      <c r="F14" s="10"/>
      <c r="G14" s="11"/>
      <c r="H14" s="10"/>
      <c r="I14" s="10"/>
      <c r="J14" s="10"/>
      <c r="K14" s="10"/>
      <c r="L14" s="10"/>
      <c r="M14" s="113"/>
      <c r="N14" s="10"/>
      <c r="O14" s="10"/>
      <c r="P14" s="10"/>
      <c r="Q14" s="10"/>
      <c r="R14" s="10"/>
      <c r="S14" s="28"/>
      <c r="T14" s="28"/>
      <c r="U14" s="28"/>
      <c r="V14" s="28"/>
      <c r="W14" s="28"/>
      <c r="X14" s="28"/>
      <c r="Y14" s="28"/>
      <c r="Z14" s="28"/>
      <c r="AA14" s="28"/>
    </row>
    <row r="15" spans="1:27" ht="15.75" customHeight="1">
      <c r="A15" s="28"/>
      <c r="B15" s="40" t="s">
        <v>69</v>
      </c>
      <c r="C15" s="40"/>
      <c r="D15" s="346"/>
      <c r="E15" s="10"/>
      <c r="F15" s="15"/>
      <c r="G15" s="116"/>
      <c r="H15" s="40" t="s">
        <v>69</v>
      </c>
      <c r="I15" s="40"/>
      <c r="J15" s="346"/>
      <c r="K15" s="10"/>
      <c r="L15" s="15"/>
      <c r="M15" s="113"/>
      <c r="N15" s="40" t="s">
        <v>69</v>
      </c>
      <c r="O15" s="40"/>
      <c r="P15" s="346"/>
      <c r="Q15" s="10"/>
      <c r="R15" s="15"/>
      <c r="S15" s="28"/>
      <c r="T15" s="28"/>
      <c r="U15" s="28"/>
      <c r="V15" s="28"/>
      <c r="W15" s="28"/>
      <c r="X15" s="28"/>
      <c r="Y15" s="28"/>
      <c r="Z15" s="28"/>
      <c r="AA15" s="28"/>
    </row>
    <row r="16" spans="1:27" ht="15.75" customHeight="1">
      <c r="A16" s="28"/>
      <c r="B16" s="9"/>
      <c r="C16" s="9"/>
      <c r="D16" s="9"/>
      <c r="E16" s="10"/>
      <c r="F16" s="56"/>
      <c r="G16" s="116"/>
      <c r="H16" s="9"/>
      <c r="I16" s="9"/>
      <c r="J16" s="117"/>
      <c r="K16" s="10"/>
      <c r="L16" s="56"/>
      <c r="M16" s="113"/>
      <c r="N16" s="9"/>
      <c r="O16" s="9"/>
      <c r="P16" s="9"/>
      <c r="Q16" s="10"/>
      <c r="R16" s="56"/>
      <c r="S16" s="28"/>
      <c r="T16" s="28"/>
      <c r="U16" s="28"/>
      <c r="V16" s="28"/>
      <c r="W16" s="28"/>
      <c r="X16" s="28"/>
      <c r="Y16" s="28"/>
      <c r="Z16" s="28"/>
      <c r="AA16" s="28"/>
    </row>
    <row r="17" spans="1:27" ht="15.75" customHeight="1">
      <c r="A17" s="28"/>
      <c r="B17" s="40" t="s">
        <v>163</v>
      </c>
      <c r="C17" s="118"/>
      <c r="D17" s="346" t="s">
        <v>27</v>
      </c>
      <c r="E17" s="10"/>
      <c r="F17" s="64"/>
      <c r="G17" s="116"/>
      <c r="H17" s="40" t="s">
        <v>163</v>
      </c>
      <c r="I17" s="40"/>
      <c r="J17" s="346" t="s">
        <v>27</v>
      </c>
      <c r="K17" s="10"/>
      <c r="L17" s="64"/>
      <c r="M17" s="113"/>
      <c r="N17" s="40" t="s">
        <v>163</v>
      </c>
      <c r="O17" s="118"/>
      <c r="P17" s="346" t="s">
        <v>27</v>
      </c>
      <c r="Q17" s="10"/>
      <c r="R17" s="64"/>
      <c r="S17" s="28"/>
      <c r="T17" s="28"/>
      <c r="U17" s="28"/>
      <c r="V17" s="28"/>
      <c r="W17" s="28"/>
      <c r="X17" s="28"/>
      <c r="Y17" s="28"/>
      <c r="Z17" s="28"/>
      <c r="AA17" s="28"/>
    </row>
    <row r="18" spans="1:27" ht="15.75" customHeight="1">
      <c r="A18" s="28"/>
      <c r="B18" s="15"/>
      <c r="C18" s="15"/>
      <c r="D18" s="9"/>
      <c r="E18" s="10"/>
      <c r="F18" s="15"/>
      <c r="G18" s="116"/>
      <c r="H18" s="15"/>
      <c r="I18" s="15"/>
      <c r="J18" s="9"/>
      <c r="K18" s="10"/>
      <c r="L18" s="15"/>
      <c r="M18" s="113"/>
      <c r="N18" s="15"/>
      <c r="O18" s="15"/>
      <c r="P18" s="9"/>
      <c r="Q18" s="10"/>
      <c r="R18" s="15"/>
      <c r="S18" s="28"/>
      <c r="T18" s="28"/>
      <c r="U18" s="28"/>
      <c r="V18" s="28"/>
      <c r="W18" s="28"/>
      <c r="X18" s="28"/>
      <c r="Y18" s="28"/>
      <c r="Z18" s="28"/>
      <c r="AA18" s="28"/>
    </row>
    <row r="19" spans="1:27" ht="15.75" customHeight="1">
      <c r="A19" s="28"/>
      <c r="B19" s="40" t="s">
        <v>74</v>
      </c>
      <c r="C19" s="40"/>
      <c r="D19" s="346"/>
      <c r="E19" s="10"/>
      <c r="F19" s="64"/>
      <c r="G19" s="116"/>
      <c r="H19" s="40" t="s">
        <v>74</v>
      </c>
      <c r="I19" s="40"/>
      <c r="J19" s="346"/>
      <c r="K19" s="10"/>
      <c r="L19" s="64"/>
      <c r="M19" s="113"/>
      <c r="N19" s="40" t="s">
        <v>74</v>
      </c>
      <c r="O19" s="40"/>
      <c r="P19" s="346"/>
      <c r="Q19" s="10"/>
      <c r="R19" s="64"/>
      <c r="S19" s="28"/>
      <c r="T19" s="28"/>
      <c r="U19" s="28"/>
      <c r="V19" s="28"/>
      <c r="W19" s="28"/>
      <c r="X19" s="28"/>
      <c r="Y19" s="28"/>
      <c r="Z19" s="28"/>
      <c r="AA19" s="28"/>
    </row>
    <row r="20" spans="1:27" ht="15.75" customHeight="1">
      <c r="A20" s="28"/>
      <c r="B20" s="40"/>
      <c r="C20" s="40"/>
      <c r="D20" s="10"/>
      <c r="E20" s="10"/>
      <c r="F20" s="64"/>
      <c r="G20" s="116"/>
      <c r="H20" s="40"/>
      <c r="I20" s="40"/>
      <c r="J20" s="10"/>
      <c r="K20" s="10"/>
      <c r="L20" s="64"/>
      <c r="M20" s="113"/>
      <c r="N20" s="40"/>
      <c r="O20" s="40"/>
      <c r="P20" s="10"/>
      <c r="Q20" s="10"/>
      <c r="R20" s="64"/>
      <c r="S20" s="28"/>
      <c r="T20" s="28"/>
      <c r="U20" s="28"/>
      <c r="V20" s="28"/>
      <c r="W20" s="28"/>
      <c r="X20" s="28"/>
      <c r="Y20" s="28"/>
      <c r="Z20" s="28"/>
      <c r="AA20" s="28"/>
    </row>
    <row r="21" spans="1:27" ht="15.75" customHeight="1">
      <c r="A21" s="28"/>
      <c r="B21" s="40" t="s">
        <v>164</v>
      </c>
      <c r="C21" s="40"/>
      <c r="D21" s="352"/>
      <c r="E21" s="10"/>
      <c r="F21" s="64"/>
      <c r="G21" s="116"/>
      <c r="H21" s="40" t="s">
        <v>164</v>
      </c>
      <c r="I21" s="40"/>
      <c r="J21" s="352"/>
      <c r="K21" s="10"/>
      <c r="L21" s="64"/>
      <c r="M21" s="113"/>
      <c r="N21" s="40" t="s">
        <v>165</v>
      </c>
      <c r="O21" s="40"/>
      <c r="P21" s="352"/>
      <c r="Q21" s="10"/>
      <c r="R21" s="64"/>
      <c r="S21" s="28"/>
      <c r="T21" s="28"/>
      <c r="U21" s="28"/>
      <c r="V21" s="28"/>
      <c r="W21" s="28"/>
      <c r="X21" s="28"/>
      <c r="Y21" s="28"/>
      <c r="Z21" s="28"/>
      <c r="AA21" s="28"/>
    </row>
    <row r="22" spans="1:27" ht="15.75" customHeight="1">
      <c r="A22" s="28"/>
      <c r="B22" s="40"/>
      <c r="C22" s="40"/>
      <c r="D22" s="10"/>
      <c r="E22" s="10"/>
      <c r="F22" s="64"/>
      <c r="G22" s="116"/>
      <c r="H22" s="40"/>
      <c r="I22" s="40"/>
      <c r="J22" s="10"/>
      <c r="K22" s="10"/>
      <c r="L22" s="64"/>
      <c r="M22" s="113"/>
      <c r="N22" s="40"/>
      <c r="O22" s="40"/>
      <c r="P22" s="10"/>
      <c r="Q22" s="10"/>
      <c r="R22" s="64"/>
      <c r="S22" s="28"/>
      <c r="T22" s="28"/>
      <c r="U22" s="28"/>
      <c r="V22" s="28"/>
      <c r="W22" s="28"/>
      <c r="X22" s="28"/>
      <c r="Y22" s="28"/>
      <c r="Z22" s="28"/>
      <c r="AA22" s="28"/>
    </row>
    <row r="23" spans="1:27" ht="15.75" customHeight="1">
      <c r="A23" s="28"/>
      <c r="B23" s="40" t="s">
        <v>166</v>
      </c>
      <c r="C23" s="40"/>
      <c r="D23" s="352"/>
      <c r="E23" s="10"/>
      <c r="F23" s="64"/>
      <c r="G23" s="116"/>
      <c r="H23" s="40" t="s">
        <v>166</v>
      </c>
      <c r="I23" s="40"/>
      <c r="J23" s="352"/>
      <c r="K23" s="10"/>
      <c r="L23" s="64"/>
      <c r="M23" s="113"/>
      <c r="N23" s="40" t="s">
        <v>166</v>
      </c>
      <c r="O23" s="40"/>
      <c r="P23" s="352"/>
      <c r="Q23" s="10"/>
      <c r="R23" s="64"/>
      <c r="S23" s="28"/>
      <c r="T23" s="28"/>
      <c r="U23" s="28"/>
      <c r="V23" s="28"/>
      <c r="W23" s="28"/>
      <c r="X23" s="28"/>
      <c r="Y23" s="28"/>
      <c r="Z23" s="28"/>
      <c r="AA23" s="28"/>
    </row>
    <row r="24" spans="1:27" ht="13.5" customHeight="1">
      <c r="A24" s="28"/>
      <c r="B24" s="9"/>
      <c r="C24" s="9"/>
      <c r="D24" s="9"/>
      <c r="E24" s="9"/>
      <c r="F24" s="9"/>
      <c r="G24" s="28"/>
      <c r="H24" s="9"/>
      <c r="I24" s="9"/>
      <c r="J24" s="9"/>
      <c r="K24" s="9"/>
      <c r="L24" s="9"/>
      <c r="M24" s="113"/>
      <c r="N24" s="9"/>
      <c r="O24" s="9"/>
      <c r="P24" s="9"/>
      <c r="Q24" s="9"/>
      <c r="R24" s="9"/>
      <c r="S24" s="28"/>
      <c r="T24" s="28"/>
      <c r="U24" s="28"/>
      <c r="V24" s="28"/>
      <c r="W24" s="28"/>
      <c r="X24" s="28"/>
      <c r="Y24" s="28"/>
      <c r="Z24" s="28"/>
      <c r="AA24" s="28"/>
    </row>
    <row r="25" spans="1:27" ht="24.75" customHeight="1">
      <c r="A25" s="28"/>
      <c r="B25" s="11"/>
      <c r="C25" s="11"/>
      <c r="D25" s="11"/>
      <c r="E25" s="11"/>
      <c r="F25" s="11"/>
      <c r="G25" s="11"/>
      <c r="H25" s="11"/>
      <c r="I25" s="11"/>
      <c r="J25" s="11"/>
      <c r="K25" s="11"/>
      <c r="L25" s="11"/>
      <c r="M25" s="113"/>
      <c r="N25" s="28"/>
      <c r="O25" s="28"/>
      <c r="P25" s="28"/>
      <c r="Q25" s="28"/>
      <c r="R25" s="28"/>
      <c r="S25" s="28"/>
      <c r="T25" s="28"/>
      <c r="U25" s="28"/>
      <c r="V25" s="28"/>
      <c r="W25" s="28"/>
      <c r="X25" s="28"/>
      <c r="Y25" s="28"/>
      <c r="Z25" s="28"/>
      <c r="AA25" s="28"/>
    </row>
    <row r="26" spans="1:27" ht="15" customHeight="1">
      <c r="A26" s="28"/>
      <c r="B26" s="115" t="s">
        <v>167</v>
      </c>
      <c r="C26" s="46"/>
      <c r="D26" s="21"/>
      <c r="E26" s="21"/>
      <c r="F26" s="11"/>
      <c r="G26" s="11"/>
      <c r="H26" s="115" t="s">
        <v>168</v>
      </c>
      <c r="I26" s="46"/>
      <c r="J26" s="21"/>
      <c r="K26" s="21"/>
      <c r="L26" s="11"/>
      <c r="M26" s="113"/>
      <c r="N26" s="115" t="s">
        <v>169</v>
      </c>
      <c r="O26" s="46"/>
      <c r="P26" s="21"/>
      <c r="Q26" s="21"/>
      <c r="R26" s="11"/>
      <c r="S26" s="28"/>
      <c r="T26" s="28"/>
      <c r="U26" s="28"/>
      <c r="V26" s="28"/>
      <c r="W26" s="28"/>
      <c r="X26" s="28"/>
      <c r="Y26" s="28"/>
      <c r="Z26" s="28"/>
      <c r="AA26" s="28"/>
    </row>
    <row r="27" spans="1:27" ht="13.5" customHeight="1">
      <c r="A27" s="28"/>
      <c r="B27" s="10"/>
      <c r="C27" s="10"/>
      <c r="D27" s="10"/>
      <c r="E27" s="10"/>
      <c r="F27" s="10"/>
      <c r="G27" s="11"/>
      <c r="H27" s="10"/>
      <c r="I27" s="10"/>
      <c r="J27" s="10"/>
      <c r="K27" s="10"/>
      <c r="L27" s="10"/>
      <c r="M27" s="113"/>
      <c r="N27" s="15"/>
      <c r="O27" s="15"/>
      <c r="P27" s="10"/>
      <c r="Q27" s="10"/>
      <c r="R27" s="29"/>
      <c r="S27" s="28"/>
      <c r="T27" s="28"/>
      <c r="U27" s="28"/>
      <c r="V27" s="28"/>
      <c r="W27" s="28"/>
      <c r="X27" s="28"/>
      <c r="Y27" s="28"/>
      <c r="Z27" s="28"/>
      <c r="AA27" s="28"/>
    </row>
    <row r="28" spans="1:27" ht="15.75" customHeight="1">
      <c r="A28" s="28"/>
      <c r="B28" s="40" t="s">
        <v>69</v>
      </c>
      <c r="C28" s="40"/>
      <c r="D28" s="346"/>
      <c r="E28" s="10"/>
      <c r="F28" s="15"/>
      <c r="G28" s="116"/>
      <c r="H28" s="40" t="s">
        <v>69</v>
      </c>
      <c r="I28" s="40"/>
      <c r="J28" s="346"/>
      <c r="K28" s="10"/>
      <c r="L28" s="15"/>
      <c r="M28" s="113"/>
      <c r="N28" s="40" t="s">
        <v>69</v>
      </c>
      <c r="O28" s="40"/>
      <c r="P28" s="346"/>
      <c r="Q28" s="10"/>
      <c r="R28" s="15"/>
      <c r="S28" s="28"/>
      <c r="T28" s="28"/>
      <c r="U28" s="28"/>
      <c r="V28" s="28"/>
      <c r="W28" s="28"/>
      <c r="X28" s="28"/>
      <c r="Y28" s="28"/>
      <c r="Z28" s="28"/>
      <c r="AA28" s="28"/>
    </row>
    <row r="29" spans="1:27" ht="15.75" customHeight="1">
      <c r="A29" s="28"/>
      <c r="B29" s="9"/>
      <c r="C29" s="9"/>
      <c r="D29" s="9"/>
      <c r="E29" s="10"/>
      <c r="F29" s="56"/>
      <c r="G29" s="116"/>
      <c r="H29" s="9"/>
      <c r="I29" s="9"/>
      <c r="J29" s="117"/>
      <c r="K29" s="10"/>
      <c r="L29" s="56"/>
      <c r="M29" s="113"/>
      <c r="N29" s="9"/>
      <c r="O29" s="9"/>
      <c r="P29" s="9"/>
      <c r="Q29" s="10"/>
      <c r="R29" s="56"/>
      <c r="S29" s="28"/>
      <c r="T29" s="28"/>
      <c r="U29" s="28"/>
      <c r="V29" s="28"/>
      <c r="W29" s="28"/>
      <c r="X29" s="28"/>
      <c r="Y29" s="28"/>
      <c r="Z29" s="28"/>
      <c r="AA29" s="28"/>
    </row>
    <row r="30" spans="1:27" ht="15.75" customHeight="1">
      <c r="A30" s="28"/>
      <c r="B30" s="40" t="s">
        <v>163</v>
      </c>
      <c r="C30" s="118"/>
      <c r="D30" s="346" t="s">
        <v>27</v>
      </c>
      <c r="E30" s="10"/>
      <c r="F30" s="64"/>
      <c r="G30" s="116"/>
      <c r="H30" s="40" t="s">
        <v>163</v>
      </c>
      <c r="I30" s="40"/>
      <c r="J30" s="346" t="s">
        <v>27</v>
      </c>
      <c r="K30" s="10"/>
      <c r="L30" s="64"/>
      <c r="M30" s="113"/>
      <c r="N30" s="40" t="s">
        <v>163</v>
      </c>
      <c r="O30" s="118"/>
      <c r="P30" s="346" t="s">
        <v>27</v>
      </c>
      <c r="Q30" s="10"/>
      <c r="R30" s="64"/>
      <c r="S30" s="28"/>
      <c r="T30" s="28"/>
      <c r="U30" s="28"/>
      <c r="V30" s="28"/>
      <c r="W30" s="28"/>
      <c r="X30" s="28"/>
      <c r="Y30" s="28"/>
      <c r="Z30" s="28"/>
      <c r="AA30" s="28"/>
    </row>
    <row r="31" spans="1:27" ht="15.75" customHeight="1">
      <c r="A31" s="28"/>
      <c r="B31" s="15"/>
      <c r="C31" s="15"/>
      <c r="D31" s="9"/>
      <c r="E31" s="10"/>
      <c r="F31" s="15"/>
      <c r="G31" s="116"/>
      <c r="H31" s="15"/>
      <c r="I31" s="15"/>
      <c r="J31" s="9"/>
      <c r="K31" s="10"/>
      <c r="L31" s="15"/>
      <c r="M31" s="113"/>
      <c r="N31" s="15"/>
      <c r="O31" s="15"/>
      <c r="P31" s="9"/>
      <c r="Q31" s="10"/>
      <c r="R31" s="15"/>
      <c r="S31" s="28"/>
      <c r="T31" s="28"/>
      <c r="U31" s="28"/>
      <c r="V31" s="28"/>
      <c r="W31" s="28"/>
      <c r="X31" s="28"/>
      <c r="Y31" s="28"/>
      <c r="Z31" s="28"/>
      <c r="AA31" s="28"/>
    </row>
    <row r="32" spans="1:27" ht="15.75" customHeight="1">
      <c r="A32" s="28"/>
      <c r="B32" s="40" t="s">
        <v>74</v>
      </c>
      <c r="C32" s="40"/>
      <c r="D32" s="346"/>
      <c r="E32" s="10"/>
      <c r="F32" s="64"/>
      <c r="G32" s="116"/>
      <c r="H32" s="40" t="s">
        <v>74</v>
      </c>
      <c r="I32" s="40"/>
      <c r="J32" s="346"/>
      <c r="K32" s="10"/>
      <c r="L32" s="64"/>
      <c r="M32" s="113"/>
      <c r="N32" s="40" t="s">
        <v>74</v>
      </c>
      <c r="O32" s="40"/>
      <c r="P32" s="346"/>
      <c r="Q32" s="10"/>
      <c r="R32" s="64"/>
      <c r="S32" s="28"/>
      <c r="T32" s="28"/>
      <c r="U32" s="28"/>
      <c r="V32" s="28"/>
      <c r="W32" s="28"/>
      <c r="X32" s="28"/>
      <c r="Y32" s="28"/>
      <c r="Z32" s="28"/>
      <c r="AA32" s="28"/>
    </row>
    <row r="33" spans="1:27" ht="15.75" customHeight="1">
      <c r="A33" s="28"/>
      <c r="B33" s="40"/>
      <c r="C33" s="40"/>
      <c r="D33" s="10"/>
      <c r="E33" s="10"/>
      <c r="F33" s="64"/>
      <c r="G33" s="116"/>
      <c r="H33" s="40"/>
      <c r="I33" s="40"/>
      <c r="J33" s="10"/>
      <c r="K33" s="10"/>
      <c r="L33" s="64"/>
      <c r="M33" s="113"/>
      <c r="N33" s="40"/>
      <c r="O33" s="40"/>
      <c r="P33" s="10"/>
      <c r="Q33" s="10"/>
      <c r="R33" s="64"/>
      <c r="S33" s="28"/>
      <c r="T33" s="28"/>
      <c r="U33" s="28"/>
      <c r="V33" s="28"/>
      <c r="W33" s="28"/>
      <c r="X33" s="28"/>
      <c r="Y33" s="28"/>
      <c r="Z33" s="28"/>
      <c r="AA33" s="28"/>
    </row>
    <row r="34" spans="1:27" ht="15.75" customHeight="1">
      <c r="A34" s="28"/>
      <c r="B34" s="40" t="s">
        <v>165</v>
      </c>
      <c r="C34" s="40"/>
      <c r="D34" s="352"/>
      <c r="E34" s="10"/>
      <c r="F34" s="64"/>
      <c r="G34" s="116"/>
      <c r="H34" s="40" t="s">
        <v>165</v>
      </c>
      <c r="I34" s="40"/>
      <c r="J34" s="352"/>
      <c r="K34" s="10"/>
      <c r="L34" s="64"/>
      <c r="M34" s="113"/>
      <c r="N34" s="40" t="s">
        <v>165</v>
      </c>
      <c r="O34" s="40"/>
      <c r="P34" s="352"/>
      <c r="Q34" s="10"/>
      <c r="R34" s="64"/>
      <c r="S34" s="28"/>
      <c r="T34" s="28"/>
      <c r="U34" s="28"/>
      <c r="V34" s="28"/>
      <c r="W34" s="28"/>
      <c r="X34" s="28"/>
      <c r="Y34" s="28"/>
      <c r="Z34" s="28"/>
      <c r="AA34" s="28"/>
    </row>
    <row r="35" spans="1:27" ht="15.75" customHeight="1">
      <c r="A35" s="28"/>
      <c r="B35" s="40"/>
      <c r="C35" s="40"/>
      <c r="D35" s="10"/>
      <c r="E35" s="10"/>
      <c r="F35" s="64"/>
      <c r="G35" s="116"/>
      <c r="H35" s="40"/>
      <c r="I35" s="40"/>
      <c r="J35" s="10"/>
      <c r="K35" s="10"/>
      <c r="L35" s="64"/>
      <c r="M35" s="113"/>
      <c r="N35" s="40"/>
      <c r="O35" s="40"/>
      <c r="P35" s="10"/>
      <c r="Q35" s="10"/>
      <c r="R35" s="64"/>
      <c r="S35" s="28"/>
      <c r="T35" s="28"/>
      <c r="U35" s="28"/>
      <c r="V35" s="28"/>
      <c r="W35" s="28"/>
      <c r="X35" s="28"/>
      <c r="Y35" s="28"/>
      <c r="Z35" s="28"/>
      <c r="AA35" s="28"/>
    </row>
    <row r="36" spans="1:27" ht="15.75" customHeight="1">
      <c r="A36" s="28"/>
      <c r="B36" s="40" t="s">
        <v>166</v>
      </c>
      <c r="C36" s="40"/>
      <c r="D36" s="352"/>
      <c r="E36" s="10"/>
      <c r="F36" s="64"/>
      <c r="G36" s="28"/>
      <c r="H36" s="40" t="s">
        <v>166</v>
      </c>
      <c r="I36" s="40"/>
      <c r="J36" s="352"/>
      <c r="K36" s="10"/>
      <c r="L36" s="64"/>
      <c r="M36" s="113"/>
      <c r="N36" s="40" t="s">
        <v>166</v>
      </c>
      <c r="O36" s="40"/>
      <c r="P36" s="352"/>
      <c r="Q36" s="10"/>
      <c r="R36" s="64"/>
      <c r="S36" s="28"/>
      <c r="T36" s="28"/>
      <c r="U36" s="28"/>
      <c r="V36" s="28"/>
      <c r="W36" s="28"/>
      <c r="X36" s="28"/>
      <c r="Y36" s="28"/>
      <c r="Z36" s="28"/>
      <c r="AA36" s="28"/>
    </row>
    <row r="37" spans="1:27" ht="13.5" customHeight="1">
      <c r="A37" s="28"/>
      <c r="B37" s="9"/>
      <c r="C37" s="9"/>
      <c r="D37" s="9"/>
      <c r="E37" s="9"/>
      <c r="F37" s="9"/>
      <c r="G37" s="28"/>
      <c r="H37" s="9"/>
      <c r="I37" s="9"/>
      <c r="J37" s="9"/>
      <c r="K37" s="9"/>
      <c r="L37" s="9"/>
      <c r="M37" s="113"/>
      <c r="N37" s="9"/>
      <c r="O37" s="9"/>
      <c r="P37" s="9"/>
      <c r="Q37" s="9"/>
      <c r="R37" s="9"/>
      <c r="S37" s="28"/>
      <c r="T37" s="28"/>
      <c r="U37" s="28"/>
      <c r="V37" s="28"/>
      <c r="W37" s="28"/>
      <c r="X37" s="28"/>
      <c r="Y37" s="28"/>
      <c r="Z37" s="28"/>
      <c r="AA37" s="28"/>
    </row>
    <row r="38" spans="1:27" ht="24.75" customHeight="1">
      <c r="A38" s="28"/>
      <c r="B38" s="11"/>
      <c r="C38" s="11"/>
      <c r="D38" s="11"/>
      <c r="E38" s="11"/>
      <c r="F38" s="11"/>
      <c r="G38" s="11"/>
      <c r="H38" s="11"/>
      <c r="I38" s="11"/>
      <c r="J38" s="11"/>
      <c r="K38" s="11"/>
      <c r="L38" s="11"/>
      <c r="M38" s="113"/>
      <c r="N38" s="28"/>
      <c r="O38" s="28"/>
      <c r="P38" s="28"/>
      <c r="Q38" s="28"/>
      <c r="R38" s="28"/>
      <c r="S38" s="28"/>
      <c r="T38" s="28"/>
      <c r="U38" s="28"/>
      <c r="V38" s="28"/>
      <c r="W38" s="28"/>
      <c r="X38" s="28"/>
      <c r="Y38" s="28"/>
      <c r="Z38" s="28"/>
      <c r="AA38" s="28"/>
    </row>
    <row r="39" spans="1:27" ht="15" customHeight="1">
      <c r="A39" s="1"/>
      <c r="B39" s="115" t="s">
        <v>170</v>
      </c>
      <c r="C39" s="46"/>
      <c r="D39" s="21"/>
      <c r="E39" s="21"/>
      <c r="F39" s="11"/>
      <c r="G39" s="11"/>
      <c r="H39" s="115" t="s">
        <v>171</v>
      </c>
      <c r="I39" s="46"/>
      <c r="J39" s="21"/>
      <c r="K39" s="21"/>
      <c r="L39" s="11"/>
      <c r="M39" s="106"/>
      <c r="N39" s="1"/>
      <c r="O39" s="1"/>
      <c r="P39" s="1"/>
      <c r="Q39" s="1"/>
      <c r="R39" s="1"/>
      <c r="S39" s="1"/>
      <c r="T39" s="1"/>
      <c r="U39" s="1"/>
      <c r="V39" s="1"/>
      <c r="W39" s="1"/>
      <c r="X39" s="1"/>
      <c r="Y39" s="1"/>
      <c r="Z39" s="1"/>
      <c r="AA39" s="1"/>
    </row>
    <row r="40" spans="1:27" ht="11.25" customHeight="1">
      <c r="A40" s="1"/>
      <c r="B40" s="15"/>
      <c r="C40" s="15"/>
      <c r="D40" s="10"/>
      <c r="E40" s="10"/>
      <c r="F40" s="29"/>
      <c r="G40" s="11"/>
      <c r="H40" s="15"/>
      <c r="I40" s="15"/>
      <c r="J40" s="10"/>
      <c r="K40" s="10"/>
      <c r="L40" s="29"/>
      <c r="M40" s="106"/>
      <c r="N40" s="1"/>
      <c r="O40" s="1"/>
      <c r="P40" s="1"/>
      <c r="Q40" s="1"/>
      <c r="R40" s="1"/>
      <c r="S40" s="1"/>
      <c r="T40" s="1"/>
      <c r="U40" s="1"/>
      <c r="V40" s="1"/>
      <c r="W40" s="1"/>
      <c r="X40" s="1"/>
      <c r="Y40" s="1"/>
      <c r="Z40" s="1"/>
      <c r="AA40" s="1"/>
    </row>
    <row r="41" spans="1:27" ht="15.75" customHeight="1">
      <c r="A41" s="1"/>
      <c r="B41" s="40" t="s">
        <v>69</v>
      </c>
      <c r="C41" s="40"/>
      <c r="D41" s="346"/>
      <c r="E41" s="10"/>
      <c r="F41" s="15"/>
      <c r="G41" s="116"/>
      <c r="H41" s="40" t="s">
        <v>69</v>
      </c>
      <c r="I41" s="40"/>
      <c r="J41" s="346"/>
      <c r="K41" s="10"/>
      <c r="L41" s="15"/>
      <c r="M41" s="106"/>
      <c r="N41" s="1"/>
      <c r="O41" s="1"/>
      <c r="P41" s="1"/>
      <c r="Q41" s="1"/>
      <c r="R41" s="1"/>
      <c r="S41" s="1"/>
      <c r="T41" s="1"/>
      <c r="U41" s="1"/>
      <c r="V41" s="1"/>
      <c r="W41" s="1"/>
      <c r="X41" s="1"/>
      <c r="Y41" s="1"/>
      <c r="Z41" s="1"/>
      <c r="AA41" s="1"/>
    </row>
    <row r="42" spans="1:27" ht="15.75" customHeight="1">
      <c r="A42" s="1"/>
      <c r="B42" s="9"/>
      <c r="C42" s="9"/>
      <c r="D42" s="9"/>
      <c r="E42" s="10"/>
      <c r="F42" s="56"/>
      <c r="G42" s="116"/>
      <c r="H42" s="9"/>
      <c r="I42" s="9"/>
      <c r="J42" s="117"/>
      <c r="K42" s="10"/>
      <c r="L42" s="56"/>
      <c r="M42" s="106"/>
      <c r="N42" s="1"/>
      <c r="O42" s="1"/>
      <c r="P42" s="1"/>
      <c r="Q42" s="1"/>
      <c r="R42" s="1"/>
      <c r="S42" s="1"/>
      <c r="T42" s="1"/>
      <c r="U42" s="1"/>
      <c r="V42" s="1"/>
      <c r="W42" s="1"/>
      <c r="X42" s="1"/>
      <c r="Y42" s="1"/>
      <c r="Z42" s="1"/>
      <c r="AA42" s="1"/>
    </row>
    <row r="43" spans="1:27" ht="15.75" customHeight="1">
      <c r="A43" s="1"/>
      <c r="B43" s="40" t="s">
        <v>163</v>
      </c>
      <c r="C43" s="118"/>
      <c r="D43" s="346" t="s">
        <v>27</v>
      </c>
      <c r="E43" s="10"/>
      <c r="F43" s="64"/>
      <c r="G43" s="116"/>
      <c r="H43" s="40" t="s">
        <v>163</v>
      </c>
      <c r="I43" s="40"/>
      <c r="J43" s="346" t="s">
        <v>27</v>
      </c>
      <c r="K43" s="10"/>
      <c r="L43" s="64"/>
      <c r="M43" s="106"/>
      <c r="N43" s="1"/>
      <c r="O43" s="1"/>
      <c r="P43" s="1"/>
      <c r="Q43" s="1"/>
      <c r="R43" s="1"/>
      <c r="S43" s="1"/>
      <c r="T43" s="1"/>
      <c r="U43" s="1"/>
      <c r="V43" s="1"/>
      <c r="W43" s="1"/>
      <c r="X43" s="1"/>
      <c r="Y43" s="1"/>
      <c r="Z43" s="1"/>
      <c r="AA43" s="1"/>
    </row>
    <row r="44" spans="1:27" ht="15.75" customHeight="1">
      <c r="A44" s="1"/>
      <c r="B44" s="15"/>
      <c r="C44" s="15"/>
      <c r="D44" s="9"/>
      <c r="E44" s="10"/>
      <c r="F44" s="15"/>
      <c r="G44" s="116"/>
      <c r="H44" s="15"/>
      <c r="I44" s="15"/>
      <c r="J44" s="9"/>
      <c r="K44" s="10"/>
      <c r="L44" s="15"/>
      <c r="M44" s="106"/>
      <c r="N44" s="1"/>
      <c r="O44" s="1"/>
      <c r="P44" s="1"/>
      <c r="Q44" s="1"/>
      <c r="R44" s="1"/>
      <c r="S44" s="1"/>
      <c r="T44" s="1"/>
      <c r="U44" s="1"/>
      <c r="V44" s="1"/>
      <c r="W44" s="1"/>
      <c r="X44" s="1"/>
      <c r="Y44" s="1"/>
      <c r="Z44" s="1"/>
      <c r="AA44" s="1"/>
    </row>
    <row r="45" spans="1:27" ht="15.75" customHeight="1">
      <c r="A45" s="1"/>
      <c r="B45" s="40" t="s">
        <v>74</v>
      </c>
      <c r="C45" s="40"/>
      <c r="D45" s="346"/>
      <c r="E45" s="10"/>
      <c r="F45" s="64"/>
      <c r="G45" s="116"/>
      <c r="H45" s="40" t="s">
        <v>74</v>
      </c>
      <c r="I45" s="40"/>
      <c r="J45" s="346"/>
      <c r="K45" s="10"/>
      <c r="L45" s="64"/>
      <c r="M45" s="106"/>
      <c r="N45" s="1"/>
      <c r="O45" s="1"/>
      <c r="P45" s="1"/>
      <c r="Q45" s="1"/>
      <c r="R45" s="1"/>
      <c r="S45" s="1"/>
      <c r="T45" s="1"/>
      <c r="U45" s="1"/>
      <c r="V45" s="1"/>
      <c r="W45" s="1"/>
      <c r="X45" s="1"/>
      <c r="Y45" s="1"/>
      <c r="Z45" s="1"/>
      <c r="AA45" s="1"/>
    </row>
    <row r="46" spans="1:27" ht="15.75" customHeight="1">
      <c r="A46" s="1"/>
      <c r="B46" s="40"/>
      <c r="C46" s="40"/>
      <c r="D46" s="10"/>
      <c r="E46" s="10"/>
      <c r="F46" s="64"/>
      <c r="G46" s="116"/>
      <c r="H46" s="40"/>
      <c r="I46" s="40"/>
      <c r="J46" s="10"/>
      <c r="K46" s="10"/>
      <c r="L46" s="64"/>
      <c r="M46" s="23"/>
      <c r="N46" s="1"/>
      <c r="O46" s="1"/>
      <c r="P46" s="1"/>
      <c r="Q46" s="1"/>
      <c r="R46" s="1"/>
      <c r="S46" s="1"/>
      <c r="T46" s="1"/>
      <c r="U46" s="1"/>
      <c r="V46" s="1"/>
      <c r="W46" s="1"/>
      <c r="X46" s="1"/>
      <c r="Y46" s="1"/>
      <c r="Z46" s="1"/>
      <c r="AA46" s="1"/>
    </row>
    <row r="47" spans="1:27" ht="15.75" customHeight="1">
      <c r="A47" s="1"/>
      <c r="B47" s="40" t="s">
        <v>165</v>
      </c>
      <c r="C47" s="40"/>
      <c r="D47" s="352"/>
      <c r="E47" s="10"/>
      <c r="F47" s="64"/>
      <c r="G47" s="116"/>
      <c r="H47" s="40" t="s">
        <v>165</v>
      </c>
      <c r="I47" s="40"/>
      <c r="J47" s="352"/>
      <c r="K47" s="10"/>
      <c r="L47" s="64"/>
      <c r="M47" s="23"/>
      <c r="N47" s="1"/>
      <c r="O47" s="1"/>
      <c r="P47" s="1"/>
      <c r="Q47" s="1"/>
      <c r="R47" s="1"/>
      <c r="S47" s="1"/>
      <c r="T47" s="1"/>
      <c r="U47" s="1"/>
      <c r="V47" s="1"/>
      <c r="W47" s="1"/>
      <c r="X47" s="1"/>
      <c r="Y47" s="1"/>
      <c r="Z47" s="1"/>
      <c r="AA47" s="1"/>
    </row>
    <row r="48" spans="1:27" ht="15.75" customHeight="1">
      <c r="A48" s="1"/>
      <c r="B48" s="40"/>
      <c r="C48" s="40"/>
      <c r="D48" s="10"/>
      <c r="E48" s="10"/>
      <c r="F48" s="64"/>
      <c r="G48" s="116"/>
      <c r="H48" s="40"/>
      <c r="I48" s="40"/>
      <c r="J48" s="10"/>
      <c r="K48" s="10"/>
      <c r="L48" s="64"/>
      <c r="M48" s="23"/>
      <c r="N48" s="1"/>
      <c r="O48" s="1"/>
      <c r="P48" s="1"/>
      <c r="Q48" s="1"/>
      <c r="R48" s="1"/>
      <c r="S48" s="1"/>
      <c r="T48" s="1"/>
      <c r="U48" s="1"/>
      <c r="V48" s="1"/>
      <c r="W48" s="1"/>
      <c r="X48" s="1"/>
      <c r="Y48" s="1"/>
      <c r="Z48" s="1"/>
      <c r="AA48" s="1"/>
    </row>
    <row r="49" spans="1:27" ht="15.75" customHeight="1">
      <c r="A49" s="1"/>
      <c r="B49" s="40" t="s">
        <v>166</v>
      </c>
      <c r="C49" s="40"/>
      <c r="D49" s="352"/>
      <c r="E49" s="10"/>
      <c r="F49" s="64"/>
      <c r="G49" s="116"/>
      <c r="H49" s="40" t="s">
        <v>166</v>
      </c>
      <c r="I49" s="40"/>
      <c r="J49" s="352"/>
      <c r="K49" s="10"/>
      <c r="L49" s="64"/>
      <c r="M49" s="23"/>
      <c r="N49" s="1"/>
      <c r="O49" s="1"/>
      <c r="P49" s="1"/>
      <c r="Q49" s="1"/>
      <c r="R49" s="1"/>
      <c r="S49" s="1"/>
      <c r="T49" s="1"/>
      <c r="U49" s="1"/>
      <c r="V49" s="1"/>
      <c r="W49" s="1"/>
      <c r="X49" s="1"/>
      <c r="Y49" s="1"/>
      <c r="Z49" s="1"/>
      <c r="AA49" s="1"/>
    </row>
    <row r="50" spans="1:27" ht="10.5" customHeight="1">
      <c r="A50" s="1"/>
      <c r="B50" s="9"/>
      <c r="C50" s="9"/>
      <c r="D50" s="9"/>
      <c r="E50" s="9"/>
      <c r="F50" s="9"/>
      <c r="G50" s="28"/>
      <c r="H50" s="9"/>
      <c r="I50" s="9"/>
      <c r="J50" s="9"/>
      <c r="K50" s="9"/>
      <c r="L50" s="9"/>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22"/>
      <c r="K52" s="359"/>
      <c r="L52" s="360"/>
      <c r="M52" s="32"/>
      <c r="N52" s="32"/>
      <c r="O52" s="32"/>
      <c r="P52" s="422" t="str">
        <f>Pokyny!E48</f>
        <v xml:space="preserve"> Verze 1: září 2022.</v>
      </c>
      <c r="Q52" s="359"/>
      <c r="R52" s="360"/>
      <c r="S52" s="1"/>
      <c r="T52" s="1"/>
      <c r="U52" s="1"/>
      <c r="V52" s="1"/>
      <c r="W52" s="1"/>
      <c r="X52" s="1"/>
      <c r="Y52" s="1"/>
      <c r="Z52" s="1"/>
      <c r="AA52" s="1"/>
    </row>
    <row r="53" spans="1:27" ht="15.75" customHeight="1">
      <c r="A53" s="1"/>
      <c r="B53" s="1"/>
      <c r="C53" s="1"/>
      <c r="D53" s="1"/>
      <c r="E53" s="1"/>
      <c r="F53" s="1"/>
      <c r="G53" s="28"/>
      <c r="H53" s="1"/>
      <c r="I53" s="1"/>
      <c r="J53" s="1"/>
      <c r="K53" s="1"/>
      <c r="L53" s="1"/>
      <c r="M53" s="119"/>
      <c r="N53" s="119"/>
      <c r="O53" s="119"/>
      <c r="P53" s="119"/>
      <c r="Q53" s="119"/>
      <c r="R53" s="119"/>
      <c r="S53" s="1"/>
      <c r="T53" s="1"/>
      <c r="U53" s="1"/>
      <c r="V53" s="1"/>
      <c r="W53" s="1"/>
      <c r="X53" s="1"/>
      <c r="Y53" s="1"/>
      <c r="Z53" s="1"/>
      <c r="AA53" s="1"/>
    </row>
    <row r="54" spans="1:27" ht="15.75" customHeight="1">
      <c r="A54" s="1"/>
      <c r="B54" s="71"/>
      <c r="C54" s="71"/>
      <c r="D54" s="71"/>
      <c r="E54" s="71"/>
      <c r="F54" s="71"/>
      <c r="G54" s="120"/>
      <c r="H54" s="71"/>
      <c r="I54" s="71"/>
      <c r="J54" s="71"/>
      <c r="K54" s="71"/>
      <c r="L54" s="71"/>
      <c r="M54" s="1"/>
      <c r="N54" s="1"/>
      <c r="O54" s="1"/>
      <c r="P54" s="1"/>
      <c r="Q54" s="1"/>
      <c r="R54" s="1"/>
      <c r="S54" s="1"/>
      <c r="T54" s="1"/>
      <c r="U54" s="1"/>
      <c r="V54" s="1"/>
      <c r="W54" s="1"/>
      <c r="X54" s="1"/>
      <c r="Y54" s="1"/>
      <c r="Z54" s="1"/>
      <c r="AA54" s="1"/>
    </row>
    <row r="55" spans="1:27" ht="15.75" customHeight="1">
      <c r="A55" s="1"/>
      <c r="B55" s="1"/>
      <c r="C55" s="1"/>
      <c r="D55" s="1"/>
      <c r="E55" s="1"/>
      <c r="F55" s="1"/>
      <c r="G55" s="28"/>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8"/>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8"/>
      <c r="H57" s="1"/>
      <c r="I57" s="1"/>
      <c r="J57" s="1"/>
      <c r="K57" s="1"/>
      <c r="L57" s="1"/>
      <c r="M57" s="1"/>
      <c r="N57" s="1"/>
      <c r="O57" s="1"/>
      <c r="P57" s="1"/>
      <c r="Q57" s="1"/>
      <c r="R57" s="416"/>
      <c r="S57" s="397"/>
      <c r="T57" s="397"/>
      <c r="U57" s="1"/>
      <c r="V57" s="1"/>
      <c r="W57" s="1"/>
      <c r="X57" s="1"/>
      <c r="Y57" s="1"/>
      <c r="Z57" s="1"/>
      <c r="AA57" s="1"/>
    </row>
    <row r="58" spans="1:27" ht="15.75" customHeight="1">
      <c r="A58" s="1"/>
      <c r="B58" s="1"/>
      <c r="C58" s="1"/>
      <c r="D58" s="1"/>
      <c r="E58" s="1"/>
      <c r="F58" s="1"/>
      <c r="G58" s="28"/>
      <c r="H58" s="1"/>
      <c r="I58" s="1"/>
      <c r="J58" s="416"/>
      <c r="K58" s="397"/>
      <c r="L58" s="397"/>
      <c r="M58" s="1"/>
      <c r="N58" s="1"/>
      <c r="O58" s="1"/>
      <c r="P58" s="416" t="s">
        <v>15</v>
      </c>
      <c r="Q58" s="397"/>
      <c r="R58" s="397"/>
      <c r="S58" s="1"/>
      <c r="T58" s="1"/>
      <c r="U58" s="1"/>
      <c r="V58" s="1"/>
      <c r="W58" s="1"/>
      <c r="X58" s="1"/>
      <c r="Y58" s="1"/>
      <c r="Z58" s="1"/>
      <c r="AA58" s="1"/>
    </row>
    <row r="59" spans="1:27" ht="15.75" customHeight="1">
      <c r="A59" s="1"/>
      <c r="B59" s="1"/>
      <c r="C59" s="1"/>
      <c r="D59" s="1"/>
      <c r="E59" s="1"/>
      <c r="F59" s="1"/>
      <c r="G59" s="28"/>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8"/>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8"/>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8"/>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8"/>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8"/>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8"/>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8"/>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8"/>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8"/>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8"/>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8"/>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8"/>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8"/>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8"/>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8"/>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8"/>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8"/>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8"/>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8"/>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8"/>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8"/>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8"/>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8"/>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8"/>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8"/>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8"/>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8"/>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8"/>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8"/>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8"/>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8"/>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8"/>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8"/>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8"/>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8"/>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8"/>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8"/>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8"/>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8"/>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8"/>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8"/>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8"/>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8"/>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8"/>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8"/>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8"/>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8"/>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8"/>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8"/>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8"/>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8"/>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8"/>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8"/>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8"/>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8"/>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8"/>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8"/>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8"/>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8"/>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8"/>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8"/>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8"/>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8"/>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8"/>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8"/>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8"/>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8"/>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8"/>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8"/>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8"/>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8"/>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8"/>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8"/>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8"/>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8"/>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8"/>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8"/>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8"/>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8"/>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8"/>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8"/>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8"/>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8"/>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8"/>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8"/>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8"/>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8"/>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8"/>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8"/>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8"/>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8"/>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8"/>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8"/>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8"/>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8"/>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8"/>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8"/>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8"/>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8"/>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8"/>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8"/>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8"/>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8"/>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8"/>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8"/>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8"/>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8"/>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8"/>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8"/>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8"/>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8"/>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8"/>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8"/>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8"/>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8"/>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8"/>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8"/>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8"/>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8"/>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8"/>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8"/>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8"/>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8"/>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8"/>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8"/>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8"/>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8"/>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8"/>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8"/>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8"/>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8"/>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8"/>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8"/>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8"/>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8"/>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8"/>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8"/>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8"/>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8"/>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8"/>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8"/>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8"/>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8"/>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8"/>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8"/>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8"/>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8"/>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8"/>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8"/>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8"/>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8"/>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8"/>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8"/>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8"/>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8"/>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8"/>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8"/>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8"/>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8"/>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8"/>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8"/>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8"/>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8"/>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8"/>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8"/>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8"/>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8"/>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8"/>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8"/>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8"/>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8"/>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8"/>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8"/>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8"/>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8"/>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8"/>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8"/>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8"/>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8"/>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8"/>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8"/>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8"/>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8"/>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8"/>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8"/>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8"/>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8"/>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8"/>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8"/>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8"/>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8"/>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8"/>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8"/>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8"/>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8"/>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8"/>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8"/>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8"/>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8"/>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8"/>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8"/>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8"/>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8"/>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8"/>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8"/>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8"/>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8"/>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8"/>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8"/>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8"/>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8"/>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8"/>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8"/>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8"/>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8"/>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8"/>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8"/>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8"/>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8"/>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8"/>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8"/>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8"/>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8"/>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8"/>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8"/>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8"/>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8"/>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8"/>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8"/>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8"/>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8"/>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8"/>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8"/>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8"/>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8"/>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8"/>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8"/>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8"/>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8"/>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8"/>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8"/>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8"/>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8"/>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8"/>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8"/>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8"/>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8"/>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8"/>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8"/>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8"/>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8"/>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8"/>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8"/>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8"/>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8"/>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8"/>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8"/>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8"/>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8"/>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8"/>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8"/>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8"/>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8"/>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8"/>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8"/>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8"/>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8"/>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8"/>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8"/>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8"/>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8"/>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8"/>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8"/>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8"/>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8"/>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8"/>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8"/>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8"/>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8"/>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8"/>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8"/>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8"/>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8"/>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8"/>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8"/>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8"/>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8"/>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8"/>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8"/>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8"/>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8"/>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8"/>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8"/>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8"/>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8"/>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8"/>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8"/>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8"/>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8"/>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8"/>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8"/>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8"/>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8"/>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8"/>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8"/>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8"/>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8"/>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8"/>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8"/>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8"/>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8"/>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8"/>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8"/>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8"/>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8"/>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8"/>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8"/>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8"/>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8"/>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8"/>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8"/>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8"/>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8"/>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8"/>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8"/>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8"/>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8"/>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8"/>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8"/>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8"/>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8"/>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8"/>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8"/>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8"/>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8"/>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8"/>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8"/>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8"/>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8"/>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8"/>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8"/>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8"/>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8"/>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8"/>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8"/>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8"/>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8"/>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8"/>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8"/>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8"/>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8"/>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8"/>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8"/>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8"/>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8"/>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8"/>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8"/>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8"/>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8"/>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8"/>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8"/>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8"/>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8"/>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8"/>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8"/>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8"/>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8"/>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8"/>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8"/>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8"/>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8"/>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8"/>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8"/>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8"/>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8"/>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8"/>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8"/>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8"/>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8"/>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8"/>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8"/>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8"/>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8"/>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8"/>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8"/>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8"/>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8"/>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8"/>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8"/>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8"/>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8"/>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8"/>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8"/>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8"/>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8"/>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8"/>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8"/>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8"/>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8"/>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8"/>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8"/>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8"/>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8"/>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8"/>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8"/>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8"/>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8"/>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8"/>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8"/>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8"/>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8"/>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8"/>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8"/>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8"/>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8"/>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8"/>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8"/>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8"/>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8"/>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8"/>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8"/>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8"/>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8"/>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8"/>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8"/>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8"/>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8"/>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8"/>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8"/>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8"/>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8"/>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8"/>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8"/>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8"/>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8"/>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8"/>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8"/>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8"/>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8"/>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8"/>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8"/>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8"/>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8"/>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8"/>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8"/>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8"/>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8"/>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8"/>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8"/>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8"/>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8"/>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8"/>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8"/>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8"/>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8"/>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8"/>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8"/>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8"/>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8"/>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8"/>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8"/>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8"/>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8"/>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8"/>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8"/>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8"/>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8"/>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8"/>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8"/>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8"/>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8"/>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8"/>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8"/>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8"/>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8"/>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8"/>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8"/>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8"/>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8"/>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8"/>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8"/>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8"/>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8"/>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8"/>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8"/>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8"/>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8"/>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8"/>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8"/>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8"/>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8"/>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8"/>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8"/>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8"/>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8"/>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8"/>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8"/>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8"/>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8"/>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8"/>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8"/>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8"/>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8"/>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8"/>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8"/>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8"/>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8"/>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8"/>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8"/>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8"/>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8"/>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8"/>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8"/>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8"/>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8"/>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8"/>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8"/>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8"/>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8"/>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8"/>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8"/>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8"/>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8"/>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8"/>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8"/>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8"/>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8"/>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8"/>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8"/>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8"/>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8"/>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8"/>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8"/>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8"/>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8"/>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8"/>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8"/>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8"/>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8"/>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8"/>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8"/>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8"/>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8"/>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8"/>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8"/>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8"/>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8"/>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8"/>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8"/>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8"/>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8"/>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8"/>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8"/>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8"/>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8"/>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8"/>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8"/>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8"/>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8"/>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8"/>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8"/>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8"/>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8"/>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8"/>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8"/>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8"/>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8"/>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8"/>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8"/>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8"/>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8"/>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8"/>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8"/>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8"/>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8"/>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8"/>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8"/>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8"/>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8"/>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8"/>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8"/>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8"/>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8"/>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8"/>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8"/>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8"/>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8"/>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8"/>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8"/>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8"/>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8"/>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8"/>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8"/>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8"/>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8"/>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8"/>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8"/>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8"/>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8"/>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8"/>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8"/>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8"/>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8"/>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8"/>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8"/>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8"/>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8"/>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8"/>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8"/>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8"/>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8"/>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8"/>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8"/>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8"/>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8"/>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8"/>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8"/>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8"/>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8"/>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8"/>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8"/>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8"/>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8"/>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8"/>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8"/>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8"/>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8"/>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8"/>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8"/>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8"/>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8"/>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8"/>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8"/>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8"/>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8"/>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8"/>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8"/>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8"/>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8"/>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8"/>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8"/>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8"/>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8"/>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8"/>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8"/>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8"/>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8"/>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8"/>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8"/>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8"/>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8"/>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8"/>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8"/>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8"/>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8"/>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8"/>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8"/>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8"/>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8"/>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8"/>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8"/>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8"/>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8"/>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8"/>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8"/>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8"/>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8"/>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8"/>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8"/>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8"/>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8"/>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8"/>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8"/>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8"/>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8"/>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8"/>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8"/>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8"/>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8"/>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8"/>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8"/>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8"/>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8"/>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8"/>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8"/>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8"/>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8"/>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8"/>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8"/>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8"/>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8"/>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8"/>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8"/>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8"/>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8"/>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8"/>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8"/>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8"/>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8"/>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8"/>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8"/>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8"/>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8"/>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8"/>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8"/>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8"/>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8"/>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8"/>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8"/>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8"/>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8"/>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8"/>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8"/>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8"/>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8"/>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8"/>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8"/>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8"/>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8"/>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8"/>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8"/>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8"/>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8"/>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8"/>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8"/>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8"/>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8"/>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8"/>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8"/>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8"/>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8"/>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8"/>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8"/>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8"/>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8"/>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8"/>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8"/>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8"/>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8"/>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8"/>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8"/>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8"/>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8"/>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8"/>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8"/>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8"/>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8"/>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8"/>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8"/>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8"/>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8"/>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8"/>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8"/>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8"/>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8"/>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8"/>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8"/>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8"/>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8"/>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8"/>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8"/>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8"/>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8"/>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8"/>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8"/>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8"/>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8"/>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8"/>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8"/>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8"/>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8"/>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8"/>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8"/>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8"/>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8"/>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8"/>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8"/>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8"/>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8"/>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8"/>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8"/>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8"/>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8"/>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8"/>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8"/>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8"/>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8"/>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8"/>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8"/>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8"/>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8"/>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8"/>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8"/>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8"/>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8"/>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8"/>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8"/>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8"/>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8"/>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8"/>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8"/>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8"/>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8"/>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8"/>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8"/>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8"/>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8"/>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8"/>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8"/>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8"/>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8"/>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8"/>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8"/>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8"/>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8"/>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8"/>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8"/>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8"/>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8"/>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8"/>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8"/>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8"/>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8"/>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8"/>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8"/>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8"/>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8"/>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8"/>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8"/>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8"/>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8"/>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8"/>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8"/>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8"/>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8"/>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8"/>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8"/>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8"/>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8"/>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8"/>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8"/>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8"/>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8"/>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8"/>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8"/>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8"/>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8"/>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8"/>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8"/>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8"/>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8"/>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8"/>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8"/>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8"/>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8"/>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8"/>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8"/>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8"/>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8"/>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8"/>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8"/>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8"/>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8"/>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8"/>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8"/>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8"/>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8"/>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8"/>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8"/>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8"/>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8"/>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8"/>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8"/>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8"/>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8"/>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8"/>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8"/>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8"/>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8"/>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8"/>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8"/>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8"/>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8"/>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8"/>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8"/>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8"/>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8"/>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8"/>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8"/>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8"/>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8"/>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8"/>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8"/>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8"/>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8"/>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8"/>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8"/>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8"/>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8"/>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8"/>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8"/>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8"/>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8"/>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8"/>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8"/>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8"/>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8"/>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8"/>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8"/>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8"/>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8"/>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8"/>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8"/>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8"/>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8"/>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8"/>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8"/>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8"/>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8"/>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8"/>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8"/>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8"/>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8"/>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8"/>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8"/>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8"/>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8"/>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8"/>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8"/>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8"/>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8"/>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8"/>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8"/>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8"/>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8"/>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8"/>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8"/>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8"/>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8"/>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8"/>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8"/>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mYGO9WA9P0jn2IOpP48U8qIvGOxx29Tuho36BsSMUL0GOiQyvVnOK2pZjdlIxJDU/Zn6+HM6gT1qFKJhcSBXfA==" saltValue="1/0sGm1dGkWVyxKR0/Io2w==" spinCount="100000" sheet="1" objects="1" scenarios="1"/>
  <mergeCells count="8">
    <mergeCell ref="R57:T57"/>
    <mergeCell ref="J58:L58"/>
    <mergeCell ref="P58:R58"/>
    <mergeCell ref="B3:J3"/>
    <mergeCell ref="B6:R6"/>
    <mergeCell ref="B8:N8"/>
    <mergeCell ref="J52:L52"/>
    <mergeCell ref="P52:R52"/>
  </mergeCells>
  <conditionalFormatting sqref="B51:F51">
    <cfRule type="expression" dxfId="86" priority="1">
      <formula>#REF!&lt;&gt;"O - ostatní výsledky"</formula>
    </cfRule>
  </conditionalFormatting>
  <conditionalFormatting sqref="H51:L51">
    <cfRule type="expression" dxfId="85" priority="2">
      <formula>#REF!&lt;&gt;"O - ostatní výsledky"</formula>
    </cfRule>
  </conditionalFormatting>
  <conditionalFormatting sqref="J45">
    <cfRule type="expression" dxfId="84" priority="3">
      <formula>$D$10&lt;2</formula>
    </cfRule>
  </conditionalFormatting>
  <conditionalFormatting sqref="B24:F24">
    <cfRule type="expression" dxfId="83" priority="4">
      <formula>#REF!&lt;&gt;"O - ostatní výsledky"</formula>
    </cfRule>
  </conditionalFormatting>
  <conditionalFormatting sqref="J32">
    <cfRule type="expression" dxfId="82" priority="5">
      <formula>$D$10&lt;2</formula>
    </cfRule>
  </conditionalFormatting>
  <conditionalFormatting sqref="H24:L24">
    <cfRule type="expression" dxfId="81" priority="6">
      <formula>#REF!&lt;&gt;"O - ostatní výsledky"</formula>
    </cfRule>
  </conditionalFormatting>
  <conditionalFormatting sqref="B37:F37">
    <cfRule type="expression" dxfId="80" priority="7">
      <formula>#REF!&lt;&gt;"O - ostatní výsledky"</formula>
    </cfRule>
  </conditionalFormatting>
  <conditionalFormatting sqref="N24:R24">
    <cfRule type="expression" dxfId="79" priority="8">
      <formula>#REF!&lt;&gt;"O - ostatní výsledky"</formula>
    </cfRule>
  </conditionalFormatting>
  <conditionalFormatting sqref="N37:R37">
    <cfRule type="expression" dxfId="78" priority="9">
      <formula>#REF!&lt;&gt;"O - ostatní výsledky"</formula>
    </cfRule>
  </conditionalFormatting>
  <conditionalFormatting sqref="H37:L37">
    <cfRule type="expression" dxfId="77" priority="10">
      <formula>#REF!&lt;&gt;"O - ostatní výsledky"</formula>
    </cfRule>
  </conditionalFormatting>
  <conditionalFormatting sqref="B50:F50">
    <cfRule type="expression" dxfId="76" priority="11">
      <formula>#REF!&lt;&gt;"O - ostatní výsledky"</formula>
    </cfRule>
  </conditionalFormatting>
  <conditionalFormatting sqref="H50:L50">
    <cfRule type="expression" dxfId="75" priority="12">
      <formula>#REF!&lt;&gt;"O - ostatní výsledky"</formula>
    </cfRule>
  </conditionalFormatting>
  <conditionalFormatting sqref="J15 J17 J19 J21 J23">
    <cfRule type="expression" dxfId="74" priority="13">
      <formula>$D$10&lt;2</formula>
    </cfRule>
  </conditionalFormatting>
  <conditionalFormatting sqref="P15 P17 P19 P21 P23">
    <cfRule type="expression" dxfId="73" priority="14">
      <formula>$D$10&lt;3</formula>
    </cfRule>
  </conditionalFormatting>
  <conditionalFormatting sqref="D28 D30 D32 D34 D36">
    <cfRule type="expression" dxfId="72" priority="15">
      <formula>$D$10&lt;4</formula>
    </cfRule>
  </conditionalFormatting>
  <conditionalFormatting sqref="J28 J30 J32 J34 J36">
    <cfRule type="expression" dxfId="71" priority="16">
      <formula>$D$10&lt;5</formula>
    </cfRule>
  </conditionalFormatting>
  <conditionalFormatting sqref="P28 P30 P32 P34 P36">
    <cfRule type="expression" dxfId="70" priority="17">
      <formula>$D$10&lt;6</formula>
    </cfRule>
  </conditionalFormatting>
  <conditionalFormatting sqref="D41 D43 D45 D47 D49">
    <cfRule type="expression" dxfId="69" priority="18">
      <formula>$D$10&lt;7</formula>
    </cfRule>
  </conditionalFormatting>
  <conditionalFormatting sqref="J41 J43 J45 J47 J49">
    <cfRule type="expression" dxfId="68"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election activeCell="G10" sqref="G10"/>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1"/>
      <c r="C1" s="1"/>
      <c r="D1" s="1"/>
      <c r="E1" s="1"/>
      <c r="F1" s="1"/>
      <c r="G1" s="28"/>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8"/>
      <c r="H2" s="1"/>
      <c r="I2" s="1"/>
      <c r="J2" s="1"/>
      <c r="K2" s="1"/>
      <c r="L2" s="1"/>
      <c r="M2" s="1"/>
      <c r="N2" s="1"/>
      <c r="O2" s="1"/>
      <c r="P2" s="1"/>
      <c r="Q2" s="1"/>
      <c r="R2" s="1"/>
      <c r="S2" s="1"/>
      <c r="T2" s="1"/>
      <c r="U2" s="1"/>
      <c r="V2" s="1"/>
      <c r="W2" s="1"/>
      <c r="X2" s="1"/>
      <c r="Y2" s="1"/>
      <c r="Z2" s="1"/>
      <c r="AA2" s="1"/>
    </row>
    <row r="3" spans="1:27" ht="18" customHeight="1">
      <c r="A3" s="1"/>
      <c r="B3" s="414" t="s">
        <v>172</v>
      </c>
      <c r="C3" s="359"/>
      <c r="D3" s="359"/>
      <c r="E3" s="359"/>
      <c r="F3" s="359"/>
      <c r="G3" s="359"/>
      <c r="H3" s="359"/>
      <c r="I3" s="359"/>
      <c r="J3" s="360"/>
      <c r="K3" s="104"/>
      <c r="L3" s="1"/>
      <c r="M3" s="1"/>
      <c r="N3" s="1"/>
      <c r="O3" s="1"/>
      <c r="P3" s="1"/>
      <c r="Q3" s="1"/>
      <c r="R3" s="1"/>
      <c r="S3" s="1"/>
      <c r="T3" s="1"/>
      <c r="U3" s="1"/>
      <c r="V3" s="1"/>
      <c r="W3" s="1"/>
      <c r="X3" s="1"/>
      <c r="Y3" s="1"/>
      <c r="Z3" s="1"/>
      <c r="AA3" s="1"/>
    </row>
    <row r="4" spans="1:27" ht="15.75" customHeight="1">
      <c r="A4" s="1"/>
      <c r="B4" s="105"/>
      <c r="C4" s="105"/>
      <c r="D4" s="34"/>
      <c r="E4" s="34"/>
      <c r="F4" s="106"/>
      <c r="G4" s="77"/>
      <c r="H4" s="72"/>
      <c r="I4" s="72"/>
      <c r="J4" s="83"/>
      <c r="K4" s="83"/>
      <c r="L4" s="72"/>
      <c r="M4" s="72"/>
    </row>
    <row r="5" spans="1:27" ht="15.75" customHeight="1">
      <c r="A5" s="1"/>
      <c r="B5" s="6"/>
      <c r="C5" s="6"/>
      <c r="D5" s="34"/>
      <c r="E5" s="34"/>
      <c r="F5" s="106"/>
      <c r="G5" s="77"/>
      <c r="H5" s="72"/>
      <c r="I5" s="72"/>
      <c r="J5" s="83"/>
      <c r="K5" s="83"/>
      <c r="L5" s="72"/>
      <c r="M5" s="72"/>
    </row>
    <row r="6" spans="1:27" ht="24" customHeight="1">
      <c r="A6" s="1"/>
      <c r="B6" s="365" t="s">
        <v>173</v>
      </c>
      <c r="C6" s="366"/>
      <c r="D6" s="366"/>
      <c r="E6" s="366"/>
      <c r="F6" s="366"/>
      <c r="G6" s="366"/>
      <c r="H6" s="366"/>
      <c r="I6" s="366"/>
      <c r="J6" s="366"/>
      <c r="K6" s="366"/>
      <c r="L6" s="367"/>
      <c r="M6" s="72"/>
    </row>
    <row r="7" spans="1:27" ht="9" customHeight="1">
      <c r="A7" s="1"/>
      <c r="B7" s="110"/>
      <c r="C7" s="110"/>
      <c r="D7" s="110"/>
      <c r="E7" s="110"/>
      <c r="F7" s="110"/>
      <c r="G7" s="110"/>
      <c r="H7" s="110"/>
      <c r="I7" s="110"/>
      <c r="J7" s="110"/>
      <c r="K7" s="110"/>
      <c r="L7" s="110"/>
      <c r="M7" s="106"/>
      <c r="N7" s="1"/>
      <c r="O7" s="1"/>
      <c r="P7" s="1"/>
      <c r="Q7" s="1"/>
      <c r="R7" s="1"/>
      <c r="S7" s="1"/>
      <c r="T7" s="1"/>
      <c r="U7" s="1"/>
      <c r="V7" s="1"/>
      <c r="W7" s="1"/>
      <c r="X7" s="1"/>
      <c r="Y7" s="1"/>
      <c r="Z7" s="1"/>
      <c r="AA7" s="1"/>
    </row>
    <row r="8" spans="1:27" ht="15.75" customHeight="1">
      <c r="A8" s="1"/>
      <c r="B8" s="425" t="s">
        <v>174</v>
      </c>
      <c r="C8" s="397"/>
      <c r="D8" s="397"/>
      <c r="E8" s="397"/>
      <c r="F8" s="397"/>
      <c r="G8" s="397"/>
      <c r="H8" s="397"/>
      <c r="I8" s="34"/>
      <c r="J8" s="34"/>
      <c r="K8" s="34"/>
      <c r="L8" s="34"/>
      <c r="M8" s="121"/>
      <c r="N8" s="83"/>
      <c r="O8" s="83"/>
      <c r="P8" s="83"/>
      <c r="Q8" s="83"/>
      <c r="R8" s="83"/>
      <c r="S8" s="83"/>
      <c r="T8" s="83"/>
      <c r="U8" s="83"/>
      <c r="V8" s="83"/>
      <c r="W8" s="83"/>
      <c r="X8" s="83"/>
      <c r="Y8" s="83"/>
      <c r="Z8" s="83"/>
      <c r="AA8" s="83"/>
    </row>
    <row r="9" spans="1:27" ht="43.5" customHeight="1">
      <c r="A9" s="28"/>
      <c r="B9" s="427" t="s">
        <v>1350</v>
      </c>
      <c r="C9" s="397"/>
      <c r="D9" s="397"/>
      <c r="E9" s="397"/>
      <c r="F9" s="397"/>
      <c r="G9" s="397"/>
      <c r="H9" s="397"/>
      <c r="I9" s="397"/>
      <c r="J9" s="397"/>
      <c r="K9" s="23"/>
      <c r="L9" s="23"/>
      <c r="M9" s="113"/>
      <c r="N9" s="28"/>
      <c r="O9" s="28"/>
      <c r="P9" s="28"/>
      <c r="Q9" s="28"/>
      <c r="R9" s="28"/>
      <c r="S9" s="28"/>
      <c r="T9" s="28"/>
      <c r="U9" s="28"/>
      <c r="V9" s="28"/>
      <c r="W9" s="28"/>
      <c r="X9" s="28"/>
      <c r="Y9" s="28"/>
      <c r="Z9" s="28"/>
      <c r="AA9" s="28"/>
    </row>
    <row r="10" spans="1:27" ht="13.5" customHeight="1">
      <c r="A10" s="28"/>
      <c r="B10" s="112"/>
      <c r="C10" s="112"/>
      <c r="D10" s="112"/>
      <c r="E10" s="112"/>
      <c r="F10" s="112"/>
      <c r="G10" s="112"/>
      <c r="H10" s="112"/>
      <c r="I10" s="112"/>
      <c r="J10" s="112"/>
      <c r="K10" s="23"/>
      <c r="L10" s="23"/>
      <c r="M10" s="113"/>
      <c r="N10" s="28"/>
      <c r="O10" s="28"/>
      <c r="P10" s="28"/>
      <c r="Q10" s="28"/>
      <c r="R10" s="28"/>
      <c r="S10" s="28"/>
      <c r="T10" s="28"/>
      <c r="U10" s="28"/>
      <c r="V10" s="28"/>
      <c r="W10" s="28"/>
      <c r="X10" s="28"/>
      <c r="Y10" s="28"/>
      <c r="Z10" s="28"/>
      <c r="AA10" s="28"/>
    </row>
    <row r="11" spans="1:27" ht="15.75" customHeight="1">
      <c r="A11" s="28"/>
      <c r="B11" s="114" t="s">
        <v>175</v>
      </c>
      <c r="C11" s="112"/>
      <c r="D11" s="346" t="s">
        <v>176</v>
      </c>
      <c r="E11" s="112"/>
      <c r="F11" s="112"/>
      <c r="G11" s="112"/>
      <c r="H11" s="112"/>
      <c r="I11" s="112"/>
      <c r="J11" s="112"/>
      <c r="K11" s="23"/>
      <c r="L11" s="23"/>
      <c r="M11" s="113"/>
      <c r="N11" s="28"/>
      <c r="O11" s="28"/>
      <c r="P11" s="28"/>
      <c r="Q11" s="28"/>
      <c r="R11" s="28"/>
      <c r="S11" s="28"/>
      <c r="T11" s="28"/>
      <c r="U11" s="28"/>
      <c r="V11" s="28"/>
      <c r="W11" s="28"/>
      <c r="X11" s="28"/>
      <c r="Y11" s="28"/>
      <c r="Z11" s="28"/>
      <c r="AA11" s="28"/>
    </row>
    <row r="12" spans="1:27" ht="13.5" customHeight="1">
      <c r="A12" s="28"/>
      <c r="B12" s="112"/>
      <c r="C12" s="112"/>
      <c r="D12" s="112"/>
      <c r="E12" s="112"/>
      <c r="F12" s="112"/>
      <c r="G12" s="112"/>
      <c r="H12" s="112"/>
      <c r="I12" s="112"/>
      <c r="J12" s="112"/>
      <c r="K12" s="23"/>
      <c r="L12" s="23"/>
      <c r="M12" s="113"/>
      <c r="N12" s="28"/>
      <c r="O12" s="28"/>
      <c r="P12" s="28"/>
      <c r="Q12" s="28"/>
      <c r="R12" s="28"/>
      <c r="S12" s="28"/>
      <c r="T12" s="28"/>
      <c r="U12" s="28"/>
      <c r="V12" s="28"/>
      <c r="W12" s="28"/>
      <c r="X12" s="28"/>
      <c r="Y12" s="28"/>
      <c r="Z12" s="28"/>
      <c r="AA12" s="28"/>
    </row>
    <row r="13" spans="1:27" ht="13.5" customHeight="1">
      <c r="A13" s="28"/>
      <c r="B13" s="11"/>
      <c r="C13" s="11"/>
      <c r="D13" s="11"/>
      <c r="E13" s="11"/>
      <c r="F13" s="11"/>
      <c r="G13" s="11"/>
      <c r="H13" s="11"/>
      <c r="I13" s="11"/>
      <c r="J13" s="11"/>
      <c r="K13" s="11"/>
      <c r="L13" s="11"/>
      <c r="M13" s="113"/>
      <c r="N13" s="28"/>
      <c r="O13" s="28"/>
      <c r="P13" s="28"/>
      <c r="Q13" s="28"/>
      <c r="R13" s="28"/>
      <c r="S13" s="28"/>
      <c r="T13" s="28"/>
      <c r="U13" s="28"/>
      <c r="V13" s="28"/>
      <c r="W13" s="28"/>
      <c r="X13" s="28"/>
      <c r="Y13" s="28"/>
      <c r="Z13" s="28"/>
      <c r="AA13" s="28"/>
    </row>
    <row r="14" spans="1:27" ht="15.75" customHeight="1">
      <c r="A14" s="1"/>
      <c r="B14" s="122" t="s">
        <v>177</v>
      </c>
      <c r="C14" s="46"/>
      <c r="D14" s="21"/>
      <c r="E14" s="21"/>
      <c r="F14" s="11"/>
      <c r="G14" s="11"/>
      <c r="H14" s="122" t="s">
        <v>178</v>
      </c>
      <c r="I14" s="46"/>
      <c r="J14" s="21"/>
      <c r="K14" s="21"/>
      <c r="L14" s="11"/>
      <c r="M14" s="106"/>
    </row>
    <row r="15" spans="1:27" ht="3" customHeight="1">
      <c r="A15" s="1"/>
      <c r="B15" s="10"/>
      <c r="C15" s="10"/>
      <c r="D15" s="10"/>
      <c r="E15" s="10"/>
      <c r="F15" s="10"/>
      <c r="G15" s="11"/>
      <c r="H15" s="10"/>
      <c r="I15" s="10"/>
      <c r="J15" s="10"/>
      <c r="K15" s="10"/>
      <c r="L15" s="10"/>
      <c r="M15" s="106"/>
      <c r="N15" s="1"/>
      <c r="O15" s="1"/>
      <c r="P15" s="1"/>
      <c r="Q15" s="1"/>
      <c r="R15" s="1"/>
      <c r="S15" s="1"/>
      <c r="T15" s="1"/>
      <c r="U15" s="1"/>
      <c r="V15" s="1"/>
      <c r="W15" s="1"/>
      <c r="X15" s="1"/>
      <c r="Y15" s="1"/>
      <c r="Z15" s="1"/>
      <c r="AA15" s="1"/>
    </row>
    <row r="16" spans="1:27" ht="15.75" customHeight="1">
      <c r="A16" s="1"/>
      <c r="B16" s="123" t="s">
        <v>179</v>
      </c>
      <c r="C16" s="124"/>
      <c r="D16" s="10"/>
      <c r="E16" s="10"/>
      <c r="F16" s="29"/>
      <c r="G16" s="11"/>
      <c r="H16" s="123" t="s">
        <v>179</v>
      </c>
      <c r="I16" s="124"/>
      <c r="J16" s="10"/>
      <c r="K16" s="10"/>
      <c r="L16" s="29"/>
      <c r="M16" s="106"/>
    </row>
    <row r="17" spans="1:27" ht="6.75" customHeight="1">
      <c r="A17" s="1"/>
      <c r="B17" s="15"/>
      <c r="C17" s="15"/>
      <c r="D17" s="10"/>
      <c r="E17" s="10"/>
      <c r="F17" s="29"/>
      <c r="G17" s="11"/>
      <c r="H17" s="15"/>
      <c r="I17" s="15"/>
      <c r="J17" s="10"/>
      <c r="K17" s="10"/>
      <c r="L17" s="29"/>
      <c r="M17" s="106"/>
    </row>
    <row r="18" spans="1:27" ht="37.5" customHeight="1">
      <c r="A18" s="1"/>
      <c r="B18" s="15" t="s">
        <v>180</v>
      </c>
      <c r="C18" s="15"/>
      <c r="D18" s="346"/>
      <c r="E18" s="10"/>
      <c r="F18" s="64" t="str">
        <f>"Zapsáno znaků:      "&amp;LEN(D18)&amp;" z max. 150"</f>
        <v>Zapsáno znaků:      0 z max. 150</v>
      </c>
      <c r="G18" s="11"/>
      <c r="H18" s="15" t="s">
        <v>180</v>
      </c>
      <c r="I18" s="15"/>
      <c r="J18" s="346"/>
      <c r="K18" s="10"/>
      <c r="L18" s="64" t="str">
        <f>"Zapsáno znaků: "&amp;LEN(J18)&amp;" z max. 150"</f>
        <v>Zapsáno znaků: 0 z max. 150</v>
      </c>
      <c r="M18" s="106"/>
    </row>
    <row r="19" spans="1:27" ht="15.75" customHeight="1">
      <c r="A19" s="1"/>
      <c r="B19" s="15"/>
      <c r="C19" s="15"/>
      <c r="D19" s="10"/>
      <c r="E19" s="10"/>
      <c r="F19" s="29"/>
      <c r="G19" s="11"/>
      <c r="H19" s="15"/>
      <c r="I19" s="15"/>
      <c r="J19" s="10"/>
      <c r="K19" s="10"/>
      <c r="L19" s="29"/>
      <c r="M19" s="106"/>
    </row>
    <row r="20" spans="1:27" ht="15.75" customHeight="1">
      <c r="A20" s="1"/>
      <c r="B20" s="15" t="s">
        <v>181</v>
      </c>
      <c r="C20" s="15"/>
      <c r="D20" s="346" t="s">
        <v>176</v>
      </c>
      <c r="E20" s="10"/>
      <c r="F20" s="29"/>
      <c r="G20" s="11"/>
      <c r="H20" s="15" t="s">
        <v>181</v>
      </c>
      <c r="I20" s="15"/>
      <c r="J20" s="346" t="s">
        <v>176</v>
      </c>
      <c r="K20" s="10"/>
      <c r="L20" s="29"/>
      <c r="M20" s="106"/>
    </row>
    <row r="21" spans="1:27" ht="9.75" customHeight="1">
      <c r="A21" s="1"/>
      <c r="B21" s="15"/>
      <c r="C21" s="15"/>
      <c r="D21" s="29"/>
      <c r="E21" s="10"/>
      <c r="F21" s="29"/>
      <c r="G21" s="11"/>
      <c r="H21" s="15"/>
      <c r="I21" s="15"/>
      <c r="J21" s="29"/>
      <c r="K21" s="10"/>
      <c r="L21" s="29"/>
      <c r="M21" s="106"/>
      <c r="N21" s="1"/>
      <c r="O21" s="1"/>
      <c r="P21" s="1"/>
      <c r="Q21" s="1"/>
      <c r="R21" s="1"/>
      <c r="S21" s="1"/>
      <c r="T21" s="1"/>
      <c r="U21" s="1"/>
      <c r="V21" s="1"/>
      <c r="W21" s="1"/>
      <c r="X21" s="1"/>
      <c r="Y21" s="1"/>
      <c r="Z21" s="1"/>
      <c r="AA21" s="1"/>
    </row>
    <row r="22" spans="1:27" ht="15.75" customHeight="1">
      <c r="A22" s="1"/>
      <c r="B22" s="123"/>
      <c r="C22" s="15"/>
      <c r="D22" s="10"/>
      <c r="E22" s="10"/>
      <c r="F22" s="15"/>
      <c r="G22" s="116"/>
      <c r="H22" s="15"/>
      <c r="I22" s="15"/>
      <c r="J22" s="10"/>
      <c r="K22" s="10"/>
      <c r="L22" s="15"/>
      <c r="M22" s="106"/>
    </row>
    <row r="23" spans="1:27" ht="15.75" customHeight="1">
      <c r="A23" s="1"/>
      <c r="B23" s="428" t="s">
        <v>182</v>
      </c>
      <c r="C23" s="40"/>
      <c r="D23" s="429"/>
      <c r="E23" s="10"/>
      <c r="F23" s="15"/>
      <c r="G23" s="116"/>
      <c r="H23" s="428" t="s">
        <v>183</v>
      </c>
      <c r="I23" s="40"/>
      <c r="J23" s="429"/>
      <c r="K23" s="10"/>
      <c r="L23" s="15"/>
      <c r="M23" s="106"/>
    </row>
    <row r="24" spans="1:27" ht="15.75" customHeight="1">
      <c r="A24" s="1"/>
      <c r="B24" s="385"/>
      <c r="C24" s="40"/>
      <c r="D24" s="430"/>
      <c r="E24" s="10"/>
      <c r="F24" s="15"/>
      <c r="G24" s="116"/>
      <c r="H24" s="385"/>
      <c r="I24" s="40"/>
      <c r="J24" s="430"/>
      <c r="K24" s="10"/>
      <c r="L24" s="15"/>
      <c r="M24" s="106"/>
      <c r="N24" s="1"/>
      <c r="O24" s="1"/>
      <c r="P24" s="1"/>
      <c r="Q24" s="1"/>
      <c r="R24" s="1"/>
      <c r="S24" s="1"/>
      <c r="T24" s="1"/>
      <c r="U24" s="1"/>
      <c r="V24" s="1"/>
      <c r="W24" s="1"/>
      <c r="X24" s="1"/>
      <c r="Y24" s="1"/>
      <c r="Z24" s="1"/>
      <c r="AA24" s="1"/>
    </row>
    <row r="25" spans="1:27" ht="15.75" customHeight="1">
      <c r="A25" s="1"/>
      <c r="B25" s="386"/>
      <c r="C25" s="125"/>
      <c r="D25" s="9"/>
      <c r="E25" s="10"/>
      <c r="F25" s="56"/>
      <c r="G25" s="116"/>
      <c r="H25" s="386"/>
      <c r="I25" s="125"/>
      <c r="J25" s="438"/>
      <c r="K25" s="10"/>
      <c r="L25" s="56"/>
      <c r="M25" s="106"/>
    </row>
    <row r="26" spans="1:27" ht="15.75" customHeight="1">
      <c r="A26" s="1"/>
      <c r="B26" s="9"/>
      <c r="C26" s="9"/>
      <c r="D26" s="9"/>
      <c r="E26" s="10"/>
      <c r="F26" s="56"/>
      <c r="G26" s="116"/>
      <c r="H26" s="9"/>
      <c r="I26" s="9"/>
      <c r="J26" s="439"/>
      <c r="K26" s="10"/>
      <c r="L26" s="56"/>
      <c r="M26" s="106"/>
    </row>
    <row r="27" spans="1:27" ht="15.75" customHeight="1">
      <c r="A27" s="1"/>
      <c r="B27" s="428" t="s">
        <v>184</v>
      </c>
      <c r="C27" s="338"/>
      <c r="D27" s="431"/>
      <c r="E27" s="10"/>
      <c r="F27" s="435"/>
      <c r="G27" s="116"/>
      <c r="H27" s="428" t="s">
        <v>184</v>
      </c>
      <c r="I27" s="40"/>
      <c r="J27" s="436"/>
      <c r="K27" s="10"/>
      <c r="L27" s="435"/>
      <c r="M27" s="106"/>
    </row>
    <row r="28" spans="1:27" ht="15.75" customHeight="1">
      <c r="A28" s="1"/>
      <c r="B28" s="385"/>
      <c r="C28" s="338"/>
      <c r="D28" s="432"/>
      <c r="E28" s="10"/>
      <c r="F28" s="385"/>
      <c r="G28" s="116"/>
      <c r="H28" s="385"/>
      <c r="I28" s="9"/>
      <c r="J28" s="437"/>
      <c r="K28" s="10"/>
      <c r="L28" s="385"/>
      <c r="M28" s="106"/>
    </row>
    <row r="29" spans="1:27" ht="45.75" customHeight="1">
      <c r="A29" s="1"/>
      <c r="B29" s="386"/>
      <c r="C29" s="339"/>
      <c r="D29" s="433"/>
      <c r="E29" s="10"/>
      <c r="F29" s="386"/>
      <c r="G29" s="116"/>
      <c r="H29" s="386"/>
      <c r="I29" s="9"/>
      <c r="J29" s="430"/>
      <c r="K29" s="10"/>
      <c r="L29" s="386"/>
      <c r="M29" s="106"/>
    </row>
    <row r="30" spans="1:27" ht="15.75" customHeight="1">
      <c r="A30" s="1"/>
      <c r="B30" s="15"/>
      <c r="C30" s="15"/>
      <c r="D30" s="9"/>
      <c r="E30" s="10"/>
      <c r="F30" s="15"/>
      <c r="G30" s="116"/>
      <c r="H30" s="15"/>
      <c r="I30" s="15"/>
      <c r="J30" s="9"/>
      <c r="K30" s="10"/>
      <c r="L30" s="15"/>
      <c r="M30" s="106"/>
    </row>
    <row r="31" spans="1:27" ht="62.25" customHeight="1">
      <c r="A31" s="1"/>
      <c r="B31" s="40" t="s">
        <v>185</v>
      </c>
      <c r="C31" s="40"/>
      <c r="D31" s="346"/>
      <c r="E31" s="10"/>
      <c r="F31" s="64" t="str">
        <f>"Zapsáno znaků:      "&amp;LEN(D31)&amp;" z max. 150"</f>
        <v>Zapsáno znaků:      0 z max. 150</v>
      </c>
      <c r="G31" s="116"/>
      <c r="H31" s="40" t="s">
        <v>186</v>
      </c>
      <c r="I31" s="40"/>
      <c r="J31" s="346"/>
      <c r="K31" s="10"/>
      <c r="L31" s="64" t="str">
        <f>"Zapsáno znaků: "&amp;LEN(J31)&amp;" z max. 150"</f>
        <v>Zapsáno znaků: 0 z max. 150</v>
      </c>
      <c r="M31" s="106"/>
    </row>
    <row r="32" spans="1:27" ht="15.75" customHeight="1">
      <c r="A32" s="1"/>
      <c r="B32" s="9"/>
      <c r="C32" s="9"/>
      <c r="D32" s="63"/>
      <c r="E32" s="10"/>
      <c r="F32" s="9"/>
      <c r="G32" s="434"/>
      <c r="H32" s="9"/>
      <c r="I32" s="9"/>
      <c r="J32" s="10"/>
      <c r="K32" s="10"/>
      <c r="L32" s="9"/>
      <c r="M32" s="1"/>
    </row>
    <row r="33" spans="1:27" ht="67.5" customHeight="1">
      <c r="A33" s="1"/>
      <c r="B33" s="40" t="s">
        <v>187</v>
      </c>
      <c r="C33" s="40"/>
      <c r="D33" s="346"/>
      <c r="E33" s="10"/>
      <c r="F33" s="64" t="str">
        <f>"Zapsáno znaků:      "&amp;LEN(D33)&amp;" z max. 150"</f>
        <v>Zapsáno znaků:      0 z max. 150</v>
      </c>
      <c r="G33" s="386"/>
      <c r="H33" s="40" t="s">
        <v>187</v>
      </c>
      <c r="I33" s="40"/>
      <c r="J33" s="346"/>
      <c r="K33" s="10"/>
      <c r="L33" s="64" t="str">
        <f>"Zapsáno znaků: "&amp;LEN(J33)&amp;" z max. 150"</f>
        <v>Zapsáno znaků: 0 z max. 150</v>
      </c>
      <c r="M33" s="1"/>
    </row>
    <row r="34" spans="1:27" ht="15.75" customHeight="1">
      <c r="A34" s="1"/>
      <c r="B34" s="9"/>
      <c r="C34" s="9"/>
      <c r="D34" s="63"/>
      <c r="E34" s="63"/>
      <c r="F34" s="9"/>
      <c r="G34" s="28"/>
      <c r="H34" s="9"/>
      <c r="I34" s="9"/>
      <c r="J34" s="9"/>
      <c r="K34" s="9"/>
      <c r="L34" s="9"/>
      <c r="M34" s="1"/>
    </row>
    <row r="35" spans="1:27" ht="62.25" customHeight="1">
      <c r="A35" s="1"/>
      <c r="B35" s="15" t="s">
        <v>188</v>
      </c>
      <c r="C35" s="15"/>
      <c r="D35" s="346"/>
      <c r="E35" s="9"/>
      <c r="F35" s="9"/>
      <c r="G35" s="28"/>
      <c r="H35" s="15" t="s">
        <v>188</v>
      </c>
      <c r="I35" s="15"/>
      <c r="J35" s="346"/>
      <c r="K35" s="9"/>
      <c r="L35" s="9"/>
    </row>
    <row r="36" spans="1:27" ht="10.5" customHeight="1">
      <c r="A36" s="1"/>
      <c r="B36" s="9"/>
      <c r="C36" s="9"/>
      <c r="D36" s="9"/>
      <c r="E36" s="9"/>
      <c r="F36" s="9"/>
      <c r="G36" s="28"/>
      <c r="H36" s="9"/>
      <c r="I36" s="9"/>
      <c r="J36" s="9"/>
      <c r="K36" s="9"/>
      <c r="L36" s="9"/>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2" t="s">
        <v>189</v>
      </c>
      <c r="C38" s="46"/>
      <c r="D38" s="21"/>
      <c r="E38" s="21"/>
      <c r="F38" s="11"/>
      <c r="G38" s="11"/>
      <c r="H38" s="122" t="s">
        <v>190</v>
      </c>
      <c r="I38" s="46"/>
      <c r="J38" s="21"/>
      <c r="K38" s="21"/>
      <c r="L38" s="11"/>
      <c r="M38" s="1"/>
      <c r="N38" s="1"/>
      <c r="O38" s="1"/>
      <c r="P38" s="1"/>
      <c r="Q38" s="1"/>
      <c r="R38" s="1"/>
      <c r="S38" s="1"/>
      <c r="T38" s="1"/>
      <c r="U38" s="1"/>
      <c r="V38" s="1"/>
      <c r="W38" s="1"/>
      <c r="X38" s="1"/>
      <c r="Y38" s="1"/>
      <c r="Z38" s="1"/>
      <c r="AA38" s="1"/>
    </row>
    <row r="39" spans="1:27" ht="10.5" customHeight="1">
      <c r="A39" s="1"/>
      <c r="B39" s="10"/>
      <c r="C39" s="10"/>
      <c r="D39" s="10"/>
      <c r="E39" s="10"/>
      <c r="F39" s="10"/>
      <c r="G39" s="11"/>
      <c r="H39" s="10"/>
      <c r="I39" s="10"/>
      <c r="J39" s="10"/>
      <c r="K39" s="10"/>
      <c r="L39" s="10"/>
      <c r="M39" s="1"/>
      <c r="N39" s="1"/>
      <c r="O39" s="1"/>
      <c r="P39" s="1"/>
      <c r="Q39" s="1"/>
      <c r="R39" s="1"/>
      <c r="S39" s="1"/>
      <c r="T39" s="1"/>
      <c r="U39" s="1"/>
      <c r="V39" s="1"/>
      <c r="W39" s="1"/>
      <c r="X39" s="1"/>
      <c r="Y39" s="1"/>
      <c r="Z39" s="1"/>
      <c r="AA39" s="1"/>
    </row>
    <row r="40" spans="1:27" ht="15.75" customHeight="1">
      <c r="A40" s="1"/>
      <c r="B40" s="123" t="s">
        <v>179</v>
      </c>
      <c r="C40" s="124"/>
      <c r="D40" s="10"/>
      <c r="E40" s="10"/>
      <c r="F40" s="29"/>
      <c r="G40" s="11"/>
      <c r="H40" s="123" t="s">
        <v>179</v>
      </c>
      <c r="I40" s="124"/>
      <c r="J40" s="10"/>
      <c r="K40" s="10"/>
      <c r="L40" s="29"/>
      <c r="M40" s="1"/>
      <c r="N40" s="1"/>
      <c r="O40" s="1"/>
      <c r="P40" s="1"/>
      <c r="Q40" s="1"/>
      <c r="R40" s="1"/>
      <c r="S40" s="1"/>
      <c r="T40" s="1"/>
      <c r="U40" s="1"/>
      <c r="V40" s="1"/>
      <c r="W40" s="1"/>
      <c r="X40" s="1"/>
      <c r="Y40" s="1"/>
      <c r="Z40" s="1"/>
      <c r="AA40" s="1"/>
    </row>
    <row r="41" spans="1:27" ht="6.75" customHeight="1">
      <c r="A41" s="1"/>
      <c r="B41" s="15"/>
      <c r="C41" s="15"/>
      <c r="D41" s="10"/>
      <c r="E41" s="10"/>
      <c r="F41" s="29"/>
      <c r="G41" s="11"/>
      <c r="H41" s="15"/>
      <c r="I41" s="15"/>
      <c r="J41" s="10"/>
      <c r="K41" s="10"/>
      <c r="L41" s="29"/>
      <c r="M41" s="1"/>
      <c r="N41" s="1"/>
      <c r="O41" s="1"/>
      <c r="P41" s="1"/>
      <c r="Q41" s="1"/>
      <c r="R41" s="1"/>
      <c r="S41" s="1"/>
      <c r="T41" s="1"/>
      <c r="U41" s="1"/>
      <c r="V41" s="1"/>
      <c r="W41" s="1"/>
      <c r="X41" s="1"/>
      <c r="Y41" s="1"/>
      <c r="Z41" s="1"/>
      <c r="AA41" s="1"/>
    </row>
    <row r="42" spans="1:27" ht="37.5" customHeight="1">
      <c r="A42" s="1"/>
      <c r="B42" s="15" t="s">
        <v>180</v>
      </c>
      <c r="C42" s="15"/>
      <c r="D42" s="346"/>
      <c r="E42" s="10"/>
      <c r="F42" s="64" t="str">
        <f>"Zapsáno znaků:      "&amp;LEN(D42)&amp;" z max. 150"</f>
        <v>Zapsáno znaků:      0 z max. 150</v>
      </c>
      <c r="G42" s="11"/>
      <c r="H42" s="15" t="s">
        <v>180</v>
      </c>
      <c r="I42" s="15"/>
      <c r="J42" s="346"/>
      <c r="K42" s="10"/>
      <c r="L42" s="64"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5"/>
      <c r="C43" s="15"/>
      <c r="D43" s="10"/>
      <c r="E43" s="10"/>
      <c r="F43" s="29"/>
      <c r="G43" s="11"/>
      <c r="H43" s="15"/>
      <c r="I43" s="15"/>
      <c r="J43" s="10"/>
      <c r="K43" s="10"/>
      <c r="L43" s="29"/>
      <c r="M43" s="1"/>
      <c r="N43" s="1"/>
      <c r="O43" s="1"/>
      <c r="P43" s="1"/>
      <c r="Q43" s="1"/>
      <c r="R43" s="1"/>
      <c r="S43" s="1"/>
      <c r="T43" s="1"/>
      <c r="U43" s="1"/>
      <c r="V43" s="1"/>
      <c r="W43" s="1"/>
      <c r="X43" s="1"/>
      <c r="Y43" s="1"/>
      <c r="Z43" s="1"/>
      <c r="AA43" s="1"/>
    </row>
    <row r="44" spans="1:27" ht="15.75" customHeight="1">
      <c r="A44" s="1"/>
      <c r="B44" s="15" t="s">
        <v>181</v>
      </c>
      <c r="C44" s="15"/>
      <c r="D44" s="346" t="s">
        <v>176</v>
      </c>
      <c r="E44" s="10"/>
      <c r="F44" s="29"/>
      <c r="G44" s="11"/>
      <c r="H44" s="15" t="s">
        <v>181</v>
      </c>
      <c r="I44" s="15"/>
      <c r="J44" s="346" t="s">
        <v>176</v>
      </c>
      <c r="K44" s="10"/>
      <c r="L44" s="29"/>
      <c r="M44" s="1"/>
      <c r="N44" s="1"/>
      <c r="O44" s="1"/>
      <c r="P44" s="1"/>
      <c r="Q44" s="1"/>
      <c r="R44" s="1"/>
      <c r="S44" s="1"/>
      <c r="T44" s="1"/>
      <c r="U44" s="1"/>
      <c r="V44" s="1"/>
      <c r="W44" s="1"/>
      <c r="X44" s="1"/>
      <c r="Y44" s="1"/>
      <c r="Z44" s="1"/>
      <c r="AA44" s="1"/>
    </row>
    <row r="45" spans="1:27" ht="9.75" customHeight="1">
      <c r="A45" s="1"/>
      <c r="B45" s="15"/>
      <c r="C45" s="15"/>
      <c r="D45" s="29"/>
      <c r="E45" s="10"/>
      <c r="F45" s="29"/>
      <c r="G45" s="11"/>
      <c r="H45" s="15"/>
      <c r="I45" s="15"/>
      <c r="J45" s="29"/>
      <c r="K45" s="10"/>
      <c r="L45" s="29"/>
      <c r="M45" s="1"/>
      <c r="N45" s="1"/>
      <c r="O45" s="1"/>
      <c r="P45" s="1"/>
      <c r="Q45" s="1"/>
      <c r="R45" s="1"/>
      <c r="S45" s="1"/>
      <c r="T45" s="1"/>
      <c r="U45" s="1"/>
      <c r="V45" s="1"/>
      <c r="W45" s="1"/>
      <c r="X45" s="1"/>
      <c r="Y45" s="1"/>
      <c r="Z45" s="1"/>
      <c r="AA45" s="1"/>
    </row>
    <row r="46" spans="1:27" ht="15.75" customHeight="1">
      <c r="A46" s="1"/>
      <c r="B46" s="123"/>
      <c r="C46" s="15"/>
      <c r="D46" s="10"/>
      <c r="E46" s="10"/>
      <c r="F46" s="15"/>
      <c r="G46" s="116"/>
      <c r="H46" s="15"/>
      <c r="I46" s="15"/>
      <c r="J46" s="10"/>
      <c r="K46" s="10"/>
      <c r="L46" s="15"/>
      <c r="M46" s="1"/>
      <c r="N46" s="1"/>
      <c r="O46" s="1"/>
      <c r="P46" s="1"/>
      <c r="Q46" s="1"/>
      <c r="R46" s="1"/>
      <c r="S46" s="1"/>
      <c r="T46" s="1"/>
      <c r="U46" s="1"/>
      <c r="V46" s="1"/>
      <c r="W46" s="1"/>
      <c r="X46" s="1"/>
      <c r="Y46" s="1"/>
      <c r="Z46" s="1"/>
      <c r="AA46" s="1"/>
    </row>
    <row r="47" spans="1:27" ht="15.75" customHeight="1">
      <c r="A47" s="1"/>
      <c r="B47" s="428" t="s">
        <v>191</v>
      </c>
      <c r="C47" s="40"/>
      <c r="D47" s="429"/>
      <c r="E47" s="10"/>
      <c r="F47" s="15"/>
      <c r="G47" s="116"/>
      <c r="H47" s="428" t="s">
        <v>192</v>
      </c>
      <c r="I47" s="40"/>
      <c r="J47" s="429"/>
      <c r="K47" s="10"/>
      <c r="L47" s="15"/>
      <c r="M47" s="1"/>
      <c r="N47" s="1"/>
      <c r="O47" s="1"/>
      <c r="P47" s="1"/>
      <c r="Q47" s="1"/>
      <c r="R47" s="1"/>
      <c r="S47" s="1"/>
      <c r="T47" s="1"/>
      <c r="U47" s="1"/>
      <c r="V47" s="1"/>
      <c r="W47" s="1"/>
      <c r="X47" s="1"/>
      <c r="Y47" s="1"/>
      <c r="Z47" s="1"/>
      <c r="AA47" s="1"/>
    </row>
    <row r="48" spans="1:27" ht="15.75" customHeight="1">
      <c r="A48" s="1"/>
      <c r="B48" s="385"/>
      <c r="C48" s="40"/>
      <c r="D48" s="430"/>
      <c r="E48" s="10"/>
      <c r="F48" s="15"/>
      <c r="G48" s="116"/>
      <c r="H48" s="385"/>
      <c r="I48" s="40"/>
      <c r="J48" s="430"/>
      <c r="K48" s="10"/>
      <c r="L48" s="15"/>
      <c r="M48" s="1"/>
      <c r="N48" s="1"/>
      <c r="O48" s="1"/>
      <c r="P48" s="1"/>
      <c r="Q48" s="1"/>
      <c r="R48" s="1"/>
      <c r="S48" s="1"/>
      <c r="T48" s="1"/>
      <c r="U48" s="1"/>
      <c r="V48" s="1"/>
      <c r="W48" s="1"/>
      <c r="X48" s="1"/>
      <c r="Y48" s="1"/>
      <c r="Z48" s="1"/>
      <c r="AA48" s="1"/>
    </row>
    <row r="49" spans="1:27" ht="15.75" customHeight="1">
      <c r="A49" s="1"/>
      <c r="B49" s="386"/>
      <c r="C49" s="125"/>
      <c r="D49" s="9"/>
      <c r="E49" s="10"/>
      <c r="F49" s="56"/>
      <c r="G49" s="116"/>
      <c r="H49" s="386"/>
      <c r="I49" s="125"/>
      <c r="J49" s="438"/>
      <c r="K49" s="10"/>
      <c r="L49" s="56"/>
      <c r="M49" s="1"/>
      <c r="N49" s="1"/>
      <c r="O49" s="1"/>
      <c r="P49" s="1"/>
      <c r="Q49" s="1"/>
      <c r="R49" s="1"/>
      <c r="S49" s="1"/>
      <c r="T49" s="1"/>
      <c r="U49" s="1"/>
      <c r="V49" s="1"/>
      <c r="W49" s="1"/>
      <c r="X49" s="1"/>
      <c r="Y49" s="1"/>
      <c r="Z49" s="1"/>
      <c r="AA49" s="1"/>
    </row>
    <row r="50" spans="1:27" ht="10.5" customHeight="1">
      <c r="A50" s="1"/>
      <c r="B50" s="9"/>
      <c r="C50" s="9"/>
      <c r="D50" s="9"/>
      <c r="E50" s="10"/>
      <c r="F50" s="56"/>
      <c r="G50" s="116"/>
      <c r="H50" s="9"/>
      <c r="I50" s="9"/>
      <c r="J50" s="439"/>
      <c r="K50" s="10"/>
      <c r="L50" s="56"/>
      <c r="M50" s="1"/>
      <c r="N50" s="1"/>
      <c r="O50" s="1"/>
      <c r="P50" s="1"/>
      <c r="Q50" s="1"/>
      <c r="R50" s="1"/>
      <c r="S50" s="1"/>
      <c r="T50" s="1"/>
      <c r="U50" s="1"/>
      <c r="V50" s="1"/>
      <c r="W50" s="1"/>
      <c r="X50" s="1"/>
      <c r="Y50" s="1"/>
      <c r="Z50" s="1"/>
      <c r="AA50" s="1"/>
    </row>
    <row r="51" spans="1:27" ht="15.75" customHeight="1">
      <c r="A51" s="1"/>
      <c r="B51" s="428" t="s">
        <v>184</v>
      </c>
      <c r="C51" s="338"/>
      <c r="D51" s="431"/>
      <c r="E51" s="10"/>
      <c r="F51" s="435"/>
      <c r="G51" s="116"/>
      <c r="H51" s="428" t="s">
        <v>184</v>
      </c>
      <c r="I51" s="40"/>
      <c r="J51" s="436"/>
      <c r="K51" s="10"/>
      <c r="L51" s="435"/>
      <c r="M51" s="1"/>
      <c r="N51" s="1"/>
      <c r="O51" s="1"/>
      <c r="P51" s="1"/>
      <c r="Q51" s="1"/>
      <c r="R51" s="1"/>
      <c r="S51" s="1"/>
      <c r="T51" s="1"/>
      <c r="U51" s="1"/>
      <c r="V51" s="1"/>
      <c r="W51" s="1"/>
      <c r="X51" s="1"/>
      <c r="Y51" s="1"/>
      <c r="Z51" s="1"/>
      <c r="AA51" s="1"/>
    </row>
    <row r="52" spans="1:27" ht="15.75" customHeight="1">
      <c r="A52" s="1"/>
      <c r="B52" s="385"/>
      <c r="C52" s="338"/>
      <c r="D52" s="432"/>
      <c r="E52" s="10"/>
      <c r="F52" s="385"/>
      <c r="G52" s="116"/>
      <c r="H52" s="385"/>
      <c r="I52" s="9"/>
      <c r="J52" s="437"/>
      <c r="K52" s="10"/>
      <c r="L52" s="385"/>
      <c r="M52" s="1"/>
      <c r="N52" s="1"/>
      <c r="O52" s="1"/>
      <c r="P52" s="1"/>
      <c r="Q52" s="1"/>
      <c r="R52" s="1"/>
      <c r="S52" s="1"/>
      <c r="T52" s="1"/>
      <c r="U52" s="1"/>
      <c r="V52" s="1"/>
      <c r="W52" s="1"/>
      <c r="X52" s="1"/>
      <c r="Y52" s="1"/>
      <c r="Z52" s="1"/>
      <c r="AA52" s="1"/>
    </row>
    <row r="53" spans="1:27" ht="45.75" customHeight="1">
      <c r="A53" s="1"/>
      <c r="B53" s="386"/>
      <c r="C53" s="339"/>
      <c r="D53" s="433"/>
      <c r="E53" s="10"/>
      <c r="F53" s="386"/>
      <c r="G53" s="116"/>
      <c r="H53" s="386"/>
      <c r="I53" s="9"/>
      <c r="J53" s="430"/>
      <c r="K53" s="10"/>
      <c r="L53" s="386"/>
      <c r="M53" s="1"/>
      <c r="N53" s="1"/>
      <c r="O53" s="1"/>
      <c r="P53" s="1"/>
      <c r="Q53" s="1"/>
      <c r="R53" s="1"/>
      <c r="S53" s="1"/>
      <c r="T53" s="1"/>
      <c r="U53" s="1"/>
      <c r="V53" s="1"/>
      <c r="W53" s="1"/>
      <c r="X53" s="1"/>
      <c r="Y53" s="1"/>
      <c r="Z53" s="1"/>
      <c r="AA53" s="1"/>
    </row>
    <row r="54" spans="1:27" ht="15.75" customHeight="1">
      <c r="A54" s="1"/>
      <c r="B54" s="15"/>
      <c r="C54" s="15"/>
      <c r="D54" s="9"/>
      <c r="E54" s="10"/>
      <c r="F54" s="15"/>
      <c r="G54" s="116"/>
      <c r="H54" s="15"/>
      <c r="I54" s="15"/>
      <c r="J54" s="9"/>
      <c r="K54" s="10"/>
      <c r="L54" s="15"/>
      <c r="M54" s="1"/>
      <c r="N54" s="1"/>
      <c r="O54" s="1"/>
      <c r="P54" s="1"/>
      <c r="Q54" s="1"/>
      <c r="R54" s="1"/>
      <c r="S54" s="1"/>
      <c r="T54" s="1"/>
      <c r="U54" s="1"/>
      <c r="V54" s="1"/>
      <c r="W54" s="1"/>
      <c r="X54" s="1"/>
      <c r="Y54" s="1"/>
      <c r="Z54" s="1"/>
      <c r="AA54" s="1"/>
    </row>
    <row r="55" spans="1:27" ht="62.25" customHeight="1">
      <c r="A55" s="1"/>
      <c r="B55" s="40" t="s">
        <v>193</v>
      </c>
      <c r="C55" s="40"/>
      <c r="D55" s="346"/>
      <c r="E55" s="10"/>
      <c r="F55" s="64" t="str">
        <f>"Zapsáno znaků:      "&amp;LEN(D55)&amp;" z max. 150"</f>
        <v>Zapsáno znaků:      0 z max. 150</v>
      </c>
      <c r="G55" s="116"/>
      <c r="H55" s="40" t="s">
        <v>194</v>
      </c>
      <c r="I55" s="40"/>
      <c r="J55" s="346"/>
      <c r="K55" s="10"/>
      <c r="L55" s="64"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9"/>
      <c r="C56" s="9"/>
      <c r="D56" s="63"/>
      <c r="E56" s="10"/>
      <c r="F56" s="9"/>
      <c r="G56" s="434"/>
      <c r="H56" s="9"/>
      <c r="I56" s="9"/>
      <c r="J56" s="10"/>
      <c r="K56" s="10"/>
      <c r="L56" s="9"/>
      <c r="M56" s="1"/>
      <c r="N56" s="1"/>
      <c r="O56" s="1"/>
      <c r="P56" s="1"/>
      <c r="Q56" s="1"/>
      <c r="R56" s="1"/>
      <c r="S56" s="1"/>
      <c r="T56" s="1"/>
      <c r="U56" s="1"/>
      <c r="V56" s="1"/>
      <c r="W56" s="1"/>
      <c r="X56" s="1"/>
      <c r="Y56" s="1"/>
      <c r="Z56" s="1"/>
      <c r="AA56" s="1"/>
    </row>
    <row r="57" spans="1:27" ht="67.5" customHeight="1">
      <c r="A57" s="1"/>
      <c r="B57" s="40" t="s">
        <v>187</v>
      </c>
      <c r="C57" s="40"/>
      <c r="D57" s="346"/>
      <c r="E57" s="10"/>
      <c r="F57" s="64" t="str">
        <f>"Zapsáno znaků:      "&amp;LEN(D57)&amp;" z max. 150"</f>
        <v>Zapsáno znaků:      0 z max. 150</v>
      </c>
      <c r="G57" s="386"/>
      <c r="H57" s="40" t="s">
        <v>187</v>
      </c>
      <c r="I57" s="40"/>
      <c r="J57" s="346"/>
      <c r="K57" s="10"/>
      <c r="L57" s="64"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9"/>
      <c r="C58" s="9"/>
      <c r="D58" s="63"/>
      <c r="E58" s="63"/>
      <c r="F58" s="9"/>
      <c r="G58" s="28"/>
      <c r="H58" s="9"/>
      <c r="I58" s="9"/>
      <c r="J58" s="9"/>
      <c r="K58" s="9"/>
      <c r="L58" s="9"/>
      <c r="M58" s="1"/>
      <c r="N58" s="1"/>
      <c r="O58" s="1"/>
      <c r="P58" s="1"/>
      <c r="Q58" s="1"/>
      <c r="R58" s="1"/>
      <c r="S58" s="1"/>
      <c r="T58" s="1"/>
      <c r="U58" s="1"/>
      <c r="V58" s="1"/>
      <c r="W58" s="1"/>
      <c r="X58" s="1"/>
      <c r="Y58" s="1"/>
      <c r="Z58" s="1"/>
      <c r="AA58" s="1"/>
    </row>
    <row r="59" spans="1:27" ht="62.25" customHeight="1">
      <c r="A59" s="1"/>
      <c r="B59" s="15" t="s">
        <v>188</v>
      </c>
      <c r="C59" s="15"/>
      <c r="D59" s="346"/>
      <c r="E59" s="9"/>
      <c r="F59" s="9"/>
      <c r="G59" s="28"/>
      <c r="H59" s="15" t="s">
        <v>188</v>
      </c>
      <c r="I59" s="15"/>
      <c r="J59" s="346"/>
      <c r="K59" s="9"/>
      <c r="L59" s="9"/>
      <c r="M59" s="1"/>
      <c r="N59" s="1"/>
      <c r="O59" s="1"/>
      <c r="P59" s="1"/>
      <c r="Q59" s="1"/>
      <c r="R59" s="1"/>
      <c r="S59" s="1"/>
      <c r="T59" s="1"/>
      <c r="U59" s="1"/>
      <c r="V59" s="1"/>
      <c r="W59" s="1"/>
      <c r="X59" s="1"/>
      <c r="Y59" s="1"/>
      <c r="Z59" s="1"/>
      <c r="AA59" s="1"/>
    </row>
    <row r="60" spans="1:27" ht="10.5" customHeight="1">
      <c r="A60" s="1"/>
      <c r="B60" s="9"/>
      <c r="C60" s="9"/>
      <c r="D60" s="9"/>
      <c r="E60" s="9"/>
      <c r="F60" s="9"/>
      <c r="G60" s="28"/>
      <c r="H60" s="9"/>
      <c r="I60" s="9"/>
      <c r="J60" s="9"/>
      <c r="K60" s="9"/>
      <c r="L60" s="9"/>
    </row>
    <row r="61" spans="1:27" ht="15.75" customHeight="1">
      <c r="A61" s="1"/>
      <c r="B61" s="9"/>
      <c r="C61" s="9"/>
      <c r="D61" s="9"/>
      <c r="E61" s="9"/>
      <c r="F61" s="9"/>
      <c r="G61" s="28"/>
      <c r="H61" s="9"/>
      <c r="I61" s="9"/>
      <c r="J61" s="9"/>
      <c r="K61" s="9"/>
      <c r="L61" s="9"/>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22" t="str">
        <f>Pokyny!E48</f>
        <v xml:space="preserve"> Verze 1: září 2022.</v>
      </c>
      <c r="K62" s="359"/>
      <c r="L62" s="360"/>
      <c r="M62" s="32"/>
      <c r="N62" s="32"/>
      <c r="O62" s="32"/>
    </row>
    <row r="63" spans="1:27" ht="15.75" customHeight="1">
      <c r="A63" s="1"/>
      <c r="B63" s="1"/>
      <c r="C63" s="1"/>
      <c r="D63" s="1"/>
      <c r="E63" s="1"/>
      <c r="F63" s="1"/>
      <c r="G63" s="28"/>
      <c r="H63" s="1"/>
      <c r="I63" s="1"/>
      <c r="J63" s="1"/>
      <c r="K63" s="1"/>
      <c r="L63" s="1"/>
    </row>
    <row r="64" spans="1:27" ht="15.75" customHeight="1">
      <c r="A64" s="1"/>
      <c r="B64" s="71"/>
      <c r="C64" s="71"/>
      <c r="D64" s="71"/>
      <c r="E64" s="71"/>
      <c r="F64" s="71"/>
      <c r="G64" s="120"/>
      <c r="H64" s="71"/>
      <c r="I64" s="71"/>
      <c r="J64" s="71"/>
      <c r="K64" s="71"/>
      <c r="L64" s="71"/>
    </row>
    <row r="65" spans="1:12" ht="15.75" customHeight="1">
      <c r="A65" s="1"/>
      <c r="C65" s="1"/>
      <c r="E65" s="1"/>
      <c r="G65" s="28"/>
      <c r="I65" s="1"/>
      <c r="K65" s="1"/>
    </row>
    <row r="66" spans="1:12" ht="15.75" customHeight="1">
      <c r="A66" s="1"/>
      <c r="C66" s="1"/>
      <c r="E66" s="1"/>
      <c r="G66" s="28"/>
      <c r="I66" s="1"/>
      <c r="K66" s="1"/>
    </row>
    <row r="67" spans="1:12" ht="15.75" customHeight="1">
      <c r="A67" s="1"/>
      <c r="C67" s="1"/>
      <c r="E67" s="1"/>
      <c r="G67" s="28"/>
      <c r="I67" s="1"/>
      <c r="K67" s="1"/>
    </row>
    <row r="68" spans="1:12" ht="15.75" customHeight="1">
      <c r="A68" s="1"/>
      <c r="C68" s="1"/>
      <c r="E68" s="1"/>
      <c r="G68" s="28"/>
      <c r="I68" s="1"/>
      <c r="J68" s="416" t="s">
        <v>15</v>
      </c>
      <c r="K68" s="397"/>
      <c r="L68" s="397"/>
    </row>
    <row r="69" spans="1:12" ht="15.75" customHeight="1">
      <c r="A69" s="1"/>
      <c r="C69" s="1"/>
      <c r="E69" s="1"/>
      <c r="G69" s="28"/>
      <c r="I69" s="1"/>
      <c r="K69" s="1"/>
    </row>
    <row r="70" spans="1:12" ht="15.75" customHeight="1">
      <c r="A70" s="1"/>
      <c r="C70" s="1"/>
      <c r="E70" s="1"/>
      <c r="G70" s="28"/>
      <c r="I70" s="1"/>
      <c r="K70" s="1"/>
    </row>
    <row r="71" spans="1:12" ht="15.75" customHeight="1">
      <c r="A71" s="1"/>
      <c r="C71" s="1"/>
      <c r="E71" s="1"/>
      <c r="G71" s="28"/>
      <c r="I71" s="1"/>
      <c r="K71" s="1"/>
    </row>
    <row r="72" spans="1:12" ht="15.75" customHeight="1">
      <c r="A72" s="1"/>
      <c r="C72" s="1"/>
      <c r="E72" s="1"/>
      <c r="G72" s="28"/>
      <c r="I72" s="1"/>
      <c r="K72" s="1"/>
    </row>
    <row r="73" spans="1:12" ht="15.75" customHeight="1">
      <c r="A73" s="1"/>
      <c r="C73" s="1"/>
      <c r="E73" s="1"/>
      <c r="G73" s="28"/>
      <c r="I73" s="1"/>
      <c r="K73" s="1"/>
    </row>
    <row r="74" spans="1:12" ht="15.75" customHeight="1">
      <c r="A74" s="1"/>
      <c r="C74" s="1"/>
      <c r="E74" s="1"/>
      <c r="G74" s="28"/>
      <c r="I74" s="1"/>
      <c r="K74" s="1"/>
    </row>
    <row r="75" spans="1:12" ht="15.75" customHeight="1">
      <c r="A75" s="1"/>
      <c r="C75" s="1"/>
      <c r="E75" s="1"/>
      <c r="G75" s="28"/>
      <c r="I75" s="1"/>
      <c r="K75" s="1"/>
    </row>
    <row r="76" spans="1:12" ht="15.75" customHeight="1">
      <c r="A76" s="1"/>
      <c r="C76" s="1"/>
      <c r="E76" s="1"/>
      <c r="G76" s="28"/>
      <c r="I76" s="1"/>
      <c r="K76" s="1"/>
    </row>
    <row r="77" spans="1:12" ht="15.75" customHeight="1">
      <c r="A77" s="1"/>
      <c r="C77" s="1"/>
      <c r="E77" s="1"/>
      <c r="G77" s="28"/>
      <c r="I77" s="1"/>
      <c r="K77" s="1"/>
    </row>
    <row r="78" spans="1:12" ht="15.75" customHeight="1">
      <c r="A78" s="1"/>
      <c r="C78" s="1"/>
      <c r="E78" s="1"/>
      <c r="G78" s="28"/>
      <c r="I78" s="1"/>
      <c r="K78" s="1"/>
    </row>
    <row r="79" spans="1:12" ht="15.75" customHeight="1">
      <c r="A79" s="1"/>
      <c r="C79" s="1"/>
      <c r="E79" s="1"/>
      <c r="G79" s="28"/>
      <c r="I79" s="1"/>
      <c r="K79" s="1"/>
    </row>
    <row r="80" spans="1:12" ht="15.75" customHeight="1">
      <c r="A80" s="1"/>
      <c r="C80" s="1"/>
      <c r="E80" s="1"/>
      <c r="G80" s="28"/>
      <c r="I80" s="1"/>
      <c r="K80" s="1"/>
    </row>
    <row r="81" spans="1:11" ht="15.75" customHeight="1">
      <c r="A81" s="1"/>
      <c r="C81" s="1"/>
      <c r="E81" s="1"/>
      <c r="G81" s="28"/>
      <c r="I81" s="1"/>
      <c r="K81" s="1"/>
    </row>
    <row r="82" spans="1:11" ht="15.75" customHeight="1">
      <c r="A82" s="1"/>
      <c r="C82" s="1"/>
      <c r="E82" s="1"/>
      <c r="G82" s="28"/>
      <c r="I82" s="1"/>
      <c r="K82" s="1"/>
    </row>
    <row r="83" spans="1:11" ht="15.75" customHeight="1">
      <c r="A83" s="1"/>
      <c r="C83" s="1"/>
      <c r="E83" s="1"/>
      <c r="G83" s="28"/>
      <c r="I83" s="1"/>
      <c r="K83" s="1"/>
    </row>
    <row r="84" spans="1:11" ht="15.75" customHeight="1">
      <c r="A84" s="1"/>
      <c r="C84" s="1"/>
      <c r="E84" s="1"/>
      <c r="G84" s="28"/>
      <c r="I84" s="1"/>
      <c r="K84" s="1"/>
    </row>
    <row r="85" spans="1:11" ht="15.75" customHeight="1">
      <c r="A85" s="1"/>
      <c r="C85" s="1"/>
      <c r="E85" s="1"/>
      <c r="G85" s="28"/>
      <c r="I85" s="1"/>
      <c r="K85" s="1"/>
    </row>
    <row r="86" spans="1:11" ht="15.75" customHeight="1">
      <c r="A86" s="1"/>
      <c r="C86" s="1"/>
      <c r="E86" s="1"/>
      <c r="G86" s="28"/>
      <c r="I86" s="1"/>
      <c r="K86" s="1"/>
    </row>
    <row r="87" spans="1:11" ht="15.75" customHeight="1">
      <c r="A87" s="1"/>
      <c r="C87" s="1"/>
      <c r="E87" s="1"/>
      <c r="G87" s="28"/>
      <c r="I87" s="1"/>
      <c r="K87" s="1"/>
    </row>
    <row r="88" spans="1:11" ht="15.75" customHeight="1">
      <c r="A88" s="1"/>
      <c r="C88" s="1"/>
      <c r="E88" s="1"/>
      <c r="G88" s="28"/>
      <c r="I88" s="1"/>
      <c r="K88" s="1"/>
    </row>
    <row r="89" spans="1:11" ht="15.75" customHeight="1">
      <c r="A89" s="1"/>
      <c r="C89" s="1"/>
      <c r="E89" s="1"/>
      <c r="G89" s="28"/>
      <c r="I89" s="1"/>
      <c r="K89" s="1"/>
    </row>
    <row r="90" spans="1:11" ht="15.75" customHeight="1">
      <c r="A90" s="1"/>
      <c r="C90" s="1"/>
      <c r="E90" s="1"/>
      <c r="G90" s="28"/>
      <c r="I90" s="1"/>
      <c r="K90" s="1"/>
    </row>
    <row r="91" spans="1:11" ht="15.75" customHeight="1">
      <c r="A91" s="1"/>
      <c r="C91" s="1"/>
      <c r="E91" s="1"/>
      <c r="G91" s="28"/>
      <c r="I91" s="1"/>
      <c r="K91" s="1"/>
    </row>
    <row r="92" spans="1:11" ht="15.75" customHeight="1">
      <c r="A92" s="1"/>
      <c r="C92" s="1"/>
      <c r="E92" s="1"/>
      <c r="G92" s="28"/>
      <c r="I92" s="1"/>
      <c r="K92" s="1"/>
    </row>
    <row r="93" spans="1:11" ht="15.75" customHeight="1">
      <c r="A93" s="1"/>
      <c r="C93" s="1"/>
      <c r="E93" s="1"/>
      <c r="G93" s="28"/>
      <c r="I93" s="1"/>
      <c r="K93" s="1"/>
    </row>
    <row r="94" spans="1:11" ht="15.75" customHeight="1">
      <c r="A94" s="1"/>
      <c r="C94" s="1"/>
      <c r="E94" s="1"/>
      <c r="G94" s="28"/>
      <c r="I94" s="1"/>
      <c r="K94" s="1"/>
    </row>
    <row r="95" spans="1:11" ht="15.75" customHeight="1">
      <c r="A95" s="1"/>
      <c r="C95" s="1"/>
      <c r="E95" s="1"/>
      <c r="G95" s="28"/>
      <c r="I95" s="1"/>
      <c r="K95" s="1"/>
    </row>
    <row r="96" spans="1:11" ht="15.75" customHeight="1">
      <c r="A96" s="1"/>
      <c r="C96" s="1"/>
      <c r="E96" s="1"/>
      <c r="G96" s="28"/>
      <c r="I96" s="1"/>
      <c r="K96" s="1"/>
    </row>
    <row r="97" spans="1:11" ht="15.75" customHeight="1">
      <c r="A97" s="1"/>
      <c r="C97" s="1"/>
      <c r="E97" s="1"/>
      <c r="G97" s="28"/>
      <c r="I97" s="1"/>
      <c r="K97" s="1"/>
    </row>
    <row r="98" spans="1:11" ht="15.75" customHeight="1">
      <c r="A98" s="1"/>
      <c r="C98" s="1"/>
      <c r="E98" s="1"/>
      <c r="G98" s="28"/>
      <c r="I98" s="1"/>
      <c r="K98" s="1"/>
    </row>
    <row r="99" spans="1:11" ht="15.75" customHeight="1">
      <c r="A99" s="1"/>
      <c r="C99" s="1"/>
      <c r="E99" s="1"/>
      <c r="G99" s="28"/>
      <c r="I99" s="1"/>
      <c r="K99" s="1"/>
    </row>
    <row r="100" spans="1:11" ht="15.75" customHeight="1">
      <c r="A100" s="1"/>
      <c r="C100" s="1"/>
      <c r="E100" s="1"/>
      <c r="G100" s="28"/>
      <c r="I100" s="1"/>
      <c r="K100" s="1"/>
    </row>
    <row r="101" spans="1:11" ht="15.75" customHeight="1">
      <c r="A101" s="1"/>
      <c r="C101" s="1"/>
      <c r="E101" s="1"/>
      <c r="G101" s="28"/>
      <c r="I101" s="1"/>
      <c r="K101" s="1"/>
    </row>
    <row r="102" spans="1:11" ht="15.75" customHeight="1">
      <c r="A102" s="1"/>
      <c r="C102" s="1"/>
      <c r="E102" s="1"/>
      <c r="G102" s="28"/>
      <c r="I102" s="1"/>
      <c r="K102" s="1"/>
    </row>
    <row r="103" spans="1:11" ht="15.75" customHeight="1">
      <c r="A103" s="1"/>
      <c r="C103" s="1"/>
      <c r="E103" s="1"/>
      <c r="G103" s="28"/>
      <c r="I103" s="1"/>
      <c r="K103" s="1"/>
    </row>
    <row r="104" spans="1:11" ht="15.75" customHeight="1">
      <c r="A104" s="1"/>
      <c r="C104" s="1"/>
      <c r="E104" s="1"/>
      <c r="G104" s="28"/>
      <c r="I104" s="1"/>
      <c r="K104" s="1"/>
    </row>
    <row r="105" spans="1:11" ht="15.75" customHeight="1">
      <c r="A105" s="1"/>
      <c r="C105" s="1"/>
      <c r="E105" s="1"/>
      <c r="G105" s="28"/>
      <c r="I105" s="1"/>
      <c r="K105" s="1"/>
    </row>
    <row r="106" spans="1:11" ht="15.75" customHeight="1">
      <c r="A106" s="1"/>
      <c r="C106" s="1"/>
      <c r="E106" s="1"/>
      <c r="G106" s="28"/>
      <c r="I106" s="1"/>
      <c r="K106" s="1"/>
    </row>
    <row r="107" spans="1:11" ht="15.75" customHeight="1">
      <c r="A107" s="1"/>
      <c r="C107" s="1"/>
      <c r="E107" s="1"/>
      <c r="G107" s="28"/>
      <c r="I107" s="1"/>
      <c r="K107" s="1"/>
    </row>
    <row r="108" spans="1:11" ht="15.75" customHeight="1">
      <c r="A108" s="1"/>
      <c r="C108" s="1"/>
      <c r="E108" s="1"/>
      <c r="G108" s="28"/>
      <c r="I108" s="1"/>
      <c r="K108" s="1"/>
    </row>
    <row r="109" spans="1:11" ht="15.75" customHeight="1">
      <c r="A109" s="1"/>
      <c r="C109" s="1"/>
      <c r="E109" s="1"/>
      <c r="G109" s="28"/>
      <c r="I109" s="1"/>
      <c r="K109" s="1"/>
    </row>
    <row r="110" spans="1:11" ht="15.75" customHeight="1">
      <c r="A110" s="1"/>
      <c r="C110" s="1"/>
      <c r="E110" s="1"/>
      <c r="G110" s="28"/>
      <c r="I110" s="1"/>
      <c r="K110" s="1"/>
    </row>
    <row r="111" spans="1:11" ht="15.75" customHeight="1">
      <c r="A111" s="1"/>
      <c r="C111" s="1"/>
      <c r="E111" s="1"/>
      <c r="G111" s="28"/>
      <c r="I111" s="1"/>
      <c r="K111" s="1"/>
    </row>
    <row r="112" spans="1:11" ht="15.75" customHeight="1">
      <c r="A112" s="1"/>
      <c r="C112" s="1"/>
      <c r="E112" s="1"/>
      <c r="G112" s="28"/>
      <c r="I112" s="1"/>
      <c r="K112" s="1"/>
    </row>
    <row r="113" spans="1:11" ht="15.75" customHeight="1">
      <c r="A113" s="1"/>
      <c r="C113" s="1"/>
      <c r="E113" s="1"/>
      <c r="G113" s="28"/>
      <c r="I113" s="1"/>
      <c r="K113" s="1"/>
    </row>
    <row r="114" spans="1:11" ht="15.75" customHeight="1">
      <c r="A114" s="1"/>
      <c r="C114" s="1"/>
      <c r="E114" s="1"/>
      <c r="G114" s="28"/>
      <c r="I114" s="1"/>
      <c r="K114" s="1"/>
    </row>
    <row r="115" spans="1:11" ht="15.75" customHeight="1">
      <c r="A115" s="1"/>
      <c r="C115" s="1"/>
      <c r="E115" s="1"/>
      <c r="G115" s="28"/>
      <c r="I115" s="1"/>
      <c r="K115" s="1"/>
    </row>
    <row r="116" spans="1:11" ht="15.75" customHeight="1">
      <c r="A116" s="1"/>
      <c r="C116" s="1"/>
      <c r="E116" s="1"/>
      <c r="G116" s="28"/>
      <c r="I116" s="1"/>
      <c r="K116" s="1"/>
    </row>
    <row r="117" spans="1:11" ht="15.75" customHeight="1">
      <c r="A117" s="1"/>
      <c r="C117" s="1"/>
      <c r="E117" s="1"/>
      <c r="G117" s="28"/>
      <c r="I117" s="1"/>
      <c r="K117" s="1"/>
    </row>
    <row r="118" spans="1:11" ht="15.75" customHeight="1">
      <c r="A118" s="1"/>
      <c r="C118" s="1"/>
      <c r="E118" s="1"/>
      <c r="G118" s="28"/>
      <c r="I118" s="1"/>
      <c r="K118" s="1"/>
    </row>
    <row r="119" spans="1:11" ht="15.75" customHeight="1">
      <c r="A119" s="1"/>
      <c r="C119" s="1"/>
      <c r="E119" s="1"/>
      <c r="G119" s="28"/>
      <c r="I119" s="1"/>
      <c r="K119" s="1"/>
    </row>
    <row r="120" spans="1:11" ht="15.75" customHeight="1">
      <c r="A120" s="1"/>
      <c r="C120" s="1"/>
      <c r="E120" s="1"/>
      <c r="G120" s="28"/>
      <c r="I120" s="1"/>
      <c r="K120" s="1"/>
    </row>
    <row r="121" spans="1:11" ht="15.75" customHeight="1">
      <c r="A121" s="1"/>
      <c r="C121" s="1"/>
      <c r="E121" s="1"/>
      <c r="G121" s="28"/>
      <c r="I121" s="1"/>
      <c r="K121" s="1"/>
    </row>
    <row r="122" spans="1:11" ht="15.75" customHeight="1">
      <c r="A122" s="1"/>
      <c r="C122" s="1"/>
      <c r="E122" s="1"/>
      <c r="G122" s="28"/>
      <c r="I122" s="1"/>
      <c r="K122" s="1"/>
    </row>
    <row r="123" spans="1:11" ht="15.75" customHeight="1">
      <c r="A123" s="1"/>
      <c r="C123" s="1"/>
      <c r="E123" s="1"/>
      <c r="G123" s="28"/>
      <c r="I123" s="1"/>
      <c r="K123" s="1"/>
    </row>
    <row r="124" spans="1:11" ht="15.75" customHeight="1">
      <c r="A124" s="1"/>
      <c r="C124" s="1"/>
      <c r="E124" s="1"/>
      <c r="G124" s="28"/>
      <c r="I124" s="1"/>
      <c r="K124" s="1"/>
    </row>
    <row r="125" spans="1:11" ht="15.75" customHeight="1">
      <c r="A125" s="1"/>
      <c r="C125" s="1"/>
      <c r="E125" s="1"/>
      <c r="G125" s="28"/>
      <c r="I125" s="1"/>
      <c r="K125" s="1"/>
    </row>
    <row r="126" spans="1:11" ht="15.75" customHeight="1">
      <c r="A126" s="1"/>
      <c r="C126" s="1"/>
      <c r="E126" s="1"/>
      <c r="G126" s="28"/>
      <c r="I126" s="1"/>
      <c r="K126" s="1"/>
    </row>
    <row r="127" spans="1:11" ht="15.75" customHeight="1">
      <c r="A127" s="1"/>
      <c r="C127" s="1"/>
      <c r="E127" s="1"/>
      <c r="G127" s="28"/>
      <c r="I127" s="1"/>
      <c r="K127" s="1"/>
    </row>
    <row r="128" spans="1:11" ht="15.75" customHeight="1">
      <c r="A128" s="1"/>
      <c r="C128" s="1"/>
      <c r="E128" s="1"/>
      <c r="G128" s="28"/>
      <c r="I128" s="1"/>
      <c r="K128" s="1"/>
    </row>
    <row r="129" spans="1:11" ht="15.75" customHeight="1">
      <c r="A129" s="1"/>
      <c r="C129" s="1"/>
      <c r="E129" s="1"/>
      <c r="G129" s="28"/>
      <c r="I129" s="1"/>
      <c r="K129" s="1"/>
    </row>
    <row r="130" spans="1:11" ht="15.75" customHeight="1">
      <c r="A130" s="1"/>
      <c r="C130" s="1"/>
      <c r="E130" s="1"/>
      <c r="G130" s="28"/>
      <c r="I130" s="1"/>
      <c r="K130" s="1"/>
    </row>
    <row r="131" spans="1:11" ht="15.75" customHeight="1">
      <c r="A131" s="1"/>
      <c r="C131" s="1"/>
      <c r="E131" s="1"/>
      <c r="G131" s="28"/>
      <c r="I131" s="1"/>
      <c r="K131" s="1"/>
    </row>
    <row r="132" spans="1:11" ht="15.75" customHeight="1">
      <c r="A132" s="1"/>
      <c r="C132" s="1"/>
      <c r="E132" s="1"/>
      <c r="G132" s="28"/>
      <c r="I132" s="1"/>
      <c r="K132" s="1"/>
    </row>
    <row r="133" spans="1:11" ht="15.75" customHeight="1">
      <c r="A133" s="1"/>
      <c r="C133" s="1"/>
      <c r="E133" s="1"/>
      <c r="G133" s="28"/>
      <c r="I133" s="1"/>
      <c r="K133" s="1"/>
    </row>
    <row r="134" spans="1:11" ht="15.75" customHeight="1">
      <c r="A134" s="1"/>
      <c r="C134" s="1"/>
      <c r="E134" s="1"/>
      <c r="G134" s="28"/>
      <c r="I134" s="1"/>
      <c r="K134" s="1"/>
    </row>
    <row r="135" spans="1:11" ht="15.75" customHeight="1">
      <c r="A135" s="1"/>
      <c r="C135" s="1"/>
      <c r="E135" s="1"/>
      <c r="G135" s="28"/>
      <c r="I135" s="1"/>
      <c r="K135" s="1"/>
    </row>
    <row r="136" spans="1:11" ht="15.75" customHeight="1">
      <c r="A136" s="1"/>
      <c r="C136" s="1"/>
      <c r="E136" s="1"/>
      <c r="G136" s="28"/>
      <c r="I136" s="1"/>
      <c r="K136" s="1"/>
    </row>
    <row r="137" spans="1:11" ht="15.75" customHeight="1">
      <c r="A137" s="1"/>
      <c r="C137" s="1"/>
      <c r="E137" s="1"/>
      <c r="G137" s="28"/>
      <c r="I137" s="1"/>
      <c r="K137" s="1"/>
    </row>
    <row r="138" spans="1:11" ht="15.75" customHeight="1">
      <c r="A138" s="1"/>
      <c r="C138" s="1"/>
      <c r="E138" s="1"/>
      <c r="G138" s="28"/>
      <c r="I138" s="1"/>
      <c r="K138" s="1"/>
    </row>
    <row r="139" spans="1:11" ht="15.75" customHeight="1">
      <c r="A139" s="1"/>
      <c r="C139" s="1"/>
      <c r="E139" s="1"/>
      <c r="G139" s="28"/>
      <c r="I139" s="1"/>
      <c r="K139" s="1"/>
    </row>
    <row r="140" spans="1:11" ht="15.75" customHeight="1">
      <c r="A140" s="1"/>
      <c r="C140" s="1"/>
      <c r="E140" s="1"/>
      <c r="G140" s="28"/>
      <c r="I140" s="1"/>
      <c r="K140" s="1"/>
    </row>
    <row r="141" spans="1:11" ht="15.75" customHeight="1">
      <c r="A141" s="1"/>
      <c r="C141" s="1"/>
      <c r="E141" s="1"/>
      <c r="G141" s="28"/>
      <c r="I141" s="1"/>
      <c r="K141" s="1"/>
    </row>
    <row r="142" spans="1:11" ht="15.75" customHeight="1">
      <c r="A142" s="1"/>
      <c r="C142" s="1"/>
      <c r="E142" s="1"/>
      <c r="G142" s="28"/>
      <c r="I142" s="1"/>
      <c r="K142" s="1"/>
    </row>
    <row r="143" spans="1:11" ht="15.75" customHeight="1">
      <c r="A143" s="1"/>
      <c r="C143" s="1"/>
      <c r="E143" s="1"/>
      <c r="G143" s="28"/>
      <c r="I143" s="1"/>
      <c r="K143" s="1"/>
    </row>
    <row r="144" spans="1:11" ht="15.75" customHeight="1">
      <c r="A144" s="1"/>
      <c r="C144" s="1"/>
      <c r="E144" s="1"/>
      <c r="G144" s="28"/>
      <c r="I144" s="1"/>
      <c r="K144" s="1"/>
    </row>
    <row r="145" spans="1:11" ht="15.75" customHeight="1">
      <c r="A145" s="1"/>
      <c r="C145" s="1"/>
      <c r="E145" s="1"/>
      <c r="G145" s="28"/>
      <c r="I145" s="1"/>
      <c r="K145" s="1"/>
    </row>
    <row r="146" spans="1:11" ht="15.75" customHeight="1">
      <c r="A146" s="1"/>
      <c r="C146" s="1"/>
      <c r="E146" s="1"/>
      <c r="G146" s="28"/>
      <c r="I146" s="1"/>
      <c r="K146" s="1"/>
    </row>
    <row r="147" spans="1:11" ht="15.75" customHeight="1">
      <c r="A147" s="1"/>
      <c r="C147" s="1"/>
      <c r="E147" s="1"/>
      <c r="G147" s="28"/>
      <c r="I147" s="1"/>
      <c r="K147" s="1"/>
    </row>
    <row r="148" spans="1:11" ht="15.75" customHeight="1">
      <c r="A148" s="1"/>
      <c r="C148" s="1"/>
      <c r="E148" s="1"/>
      <c r="G148" s="28"/>
      <c r="I148" s="1"/>
      <c r="K148" s="1"/>
    </row>
    <row r="149" spans="1:11" ht="15.75" customHeight="1">
      <c r="A149" s="1"/>
      <c r="C149" s="1"/>
      <c r="E149" s="1"/>
      <c r="G149" s="28"/>
      <c r="I149" s="1"/>
      <c r="K149" s="1"/>
    </row>
    <row r="150" spans="1:11" ht="15.75" customHeight="1">
      <c r="A150" s="1"/>
      <c r="C150" s="1"/>
      <c r="E150" s="1"/>
      <c r="G150" s="28"/>
      <c r="I150" s="1"/>
      <c r="K150" s="1"/>
    </row>
    <row r="151" spans="1:11" ht="15.75" customHeight="1">
      <c r="A151" s="1"/>
      <c r="C151" s="1"/>
      <c r="E151" s="1"/>
      <c r="G151" s="28"/>
      <c r="I151" s="1"/>
      <c r="K151" s="1"/>
    </row>
    <row r="152" spans="1:11" ht="15.75" customHeight="1">
      <c r="A152" s="1"/>
      <c r="C152" s="1"/>
      <c r="E152" s="1"/>
      <c r="G152" s="28"/>
      <c r="I152" s="1"/>
      <c r="K152" s="1"/>
    </row>
    <row r="153" spans="1:11" ht="15.75" customHeight="1">
      <c r="A153" s="1"/>
      <c r="C153" s="1"/>
      <c r="E153" s="1"/>
      <c r="G153" s="28"/>
      <c r="I153" s="1"/>
      <c r="K153" s="1"/>
    </row>
    <row r="154" spans="1:11" ht="15.75" customHeight="1">
      <c r="A154" s="1"/>
      <c r="C154" s="1"/>
      <c r="E154" s="1"/>
      <c r="G154" s="28"/>
      <c r="I154" s="1"/>
      <c r="K154" s="1"/>
    </row>
    <row r="155" spans="1:11" ht="15.75" customHeight="1">
      <c r="A155" s="1"/>
      <c r="C155" s="1"/>
      <c r="E155" s="1"/>
      <c r="G155" s="28"/>
      <c r="I155" s="1"/>
      <c r="K155" s="1"/>
    </row>
    <row r="156" spans="1:11" ht="15.75" customHeight="1">
      <c r="A156" s="1"/>
      <c r="C156" s="1"/>
      <c r="E156" s="1"/>
      <c r="G156" s="28"/>
      <c r="I156" s="1"/>
      <c r="K156" s="1"/>
    </row>
    <row r="157" spans="1:11" ht="15.75" customHeight="1">
      <c r="A157" s="1"/>
      <c r="C157" s="1"/>
      <c r="E157" s="1"/>
      <c r="G157" s="28"/>
      <c r="I157" s="1"/>
      <c r="K157" s="1"/>
    </row>
    <row r="158" spans="1:11" ht="15.75" customHeight="1">
      <c r="A158" s="1"/>
      <c r="C158" s="1"/>
      <c r="E158" s="1"/>
      <c r="G158" s="28"/>
      <c r="I158" s="1"/>
      <c r="K158" s="1"/>
    </row>
    <row r="159" spans="1:11" ht="15.75" customHeight="1">
      <c r="A159" s="1"/>
      <c r="C159" s="1"/>
      <c r="E159" s="1"/>
      <c r="G159" s="28"/>
      <c r="I159" s="1"/>
      <c r="K159" s="1"/>
    </row>
    <row r="160" spans="1:11" ht="15.75" customHeight="1">
      <c r="A160" s="1"/>
      <c r="C160" s="1"/>
      <c r="E160" s="1"/>
      <c r="G160" s="28"/>
      <c r="I160" s="1"/>
      <c r="K160" s="1"/>
    </row>
    <row r="161" spans="1:11" ht="15.75" customHeight="1">
      <c r="A161" s="1"/>
      <c r="C161" s="1"/>
      <c r="E161" s="1"/>
      <c r="G161" s="28"/>
      <c r="I161" s="1"/>
      <c r="K161" s="1"/>
    </row>
    <row r="162" spans="1:11" ht="15.75" customHeight="1">
      <c r="A162" s="1"/>
      <c r="C162" s="1"/>
      <c r="E162" s="1"/>
      <c r="G162" s="28"/>
      <c r="I162" s="1"/>
      <c r="K162" s="1"/>
    </row>
    <row r="163" spans="1:11" ht="15.75" customHeight="1">
      <c r="A163" s="1"/>
      <c r="C163" s="1"/>
      <c r="E163" s="1"/>
      <c r="G163" s="28"/>
      <c r="I163" s="1"/>
      <c r="K163" s="1"/>
    </row>
    <row r="164" spans="1:11" ht="15.75" customHeight="1">
      <c r="A164" s="1"/>
      <c r="C164" s="1"/>
      <c r="E164" s="1"/>
      <c r="G164" s="28"/>
      <c r="I164" s="1"/>
      <c r="K164" s="1"/>
    </row>
    <row r="165" spans="1:11" ht="15.75" customHeight="1">
      <c r="A165" s="1"/>
      <c r="C165" s="1"/>
      <c r="E165" s="1"/>
      <c r="G165" s="28"/>
      <c r="I165" s="1"/>
      <c r="K165" s="1"/>
    </row>
    <row r="166" spans="1:11" ht="15.75" customHeight="1">
      <c r="A166" s="1"/>
      <c r="C166" s="1"/>
      <c r="E166" s="1"/>
      <c r="G166" s="28"/>
      <c r="I166" s="1"/>
      <c r="K166" s="1"/>
    </row>
    <row r="167" spans="1:11" ht="15.75" customHeight="1">
      <c r="A167" s="1"/>
      <c r="C167" s="1"/>
      <c r="E167" s="1"/>
      <c r="G167" s="28"/>
      <c r="I167" s="1"/>
      <c r="K167" s="1"/>
    </row>
    <row r="168" spans="1:11" ht="15.75" customHeight="1">
      <c r="A168" s="1"/>
      <c r="C168" s="1"/>
      <c r="E168" s="1"/>
      <c r="G168" s="28"/>
      <c r="I168" s="1"/>
      <c r="K168" s="1"/>
    </row>
    <row r="169" spans="1:11" ht="15.75" customHeight="1">
      <c r="A169" s="1"/>
      <c r="C169" s="1"/>
      <c r="E169" s="1"/>
      <c r="G169" s="28"/>
      <c r="I169" s="1"/>
      <c r="K169" s="1"/>
    </row>
    <row r="170" spans="1:11" ht="15.75" customHeight="1">
      <c r="A170" s="1"/>
      <c r="C170" s="1"/>
      <c r="E170" s="1"/>
      <c r="G170" s="28"/>
      <c r="I170" s="1"/>
      <c r="K170" s="1"/>
    </row>
    <row r="171" spans="1:11" ht="15.75" customHeight="1">
      <c r="A171" s="1"/>
      <c r="C171" s="1"/>
      <c r="E171" s="1"/>
      <c r="G171" s="28"/>
      <c r="I171" s="1"/>
      <c r="K171" s="1"/>
    </row>
    <row r="172" spans="1:11" ht="15.75" customHeight="1">
      <c r="A172" s="1"/>
      <c r="C172" s="1"/>
      <c r="E172" s="1"/>
      <c r="G172" s="28"/>
      <c r="I172" s="1"/>
      <c r="K172" s="1"/>
    </row>
    <row r="173" spans="1:11" ht="15.75" customHeight="1">
      <c r="A173" s="1"/>
      <c r="C173" s="1"/>
      <c r="E173" s="1"/>
      <c r="G173" s="28"/>
      <c r="I173" s="1"/>
      <c r="K173" s="1"/>
    </row>
    <row r="174" spans="1:11" ht="15.75" customHeight="1">
      <c r="A174" s="1"/>
      <c r="C174" s="1"/>
      <c r="E174" s="1"/>
      <c r="G174" s="28"/>
      <c r="I174" s="1"/>
      <c r="K174" s="1"/>
    </row>
    <row r="175" spans="1:11" ht="15.75" customHeight="1">
      <c r="A175" s="1"/>
      <c r="C175" s="1"/>
      <c r="E175" s="1"/>
      <c r="G175" s="28"/>
      <c r="I175" s="1"/>
      <c r="K175" s="1"/>
    </row>
    <row r="176" spans="1:11" ht="15.75" customHeight="1">
      <c r="A176" s="1"/>
      <c r="C176" s="1"/>
      <c r="E176" s="1"/>
      <c r="G176" s="28"/>
      <c r="I176" s="1"/>
      <c r="K176" s="1"/>
    </row>
    <row r="177" spans="1:11" ht="15.75" customHeight="1">
      <c r="A177" s="1"/>
      <c r="C177" s="1"/>
      <c r="E177" s="1"/>
      <c r="G177" s="28"/>
      <c r="I177" s="1"/>
      <c r="K177" s="1"/>
    </row>
    <row r="178" spans="1:11" ht="15.75" customHeight="1">
      <c r="A178" s="1"/>
      <c r="C178" s="1"/>
      <c r="E178" s="1"/>
      <c r="G178" s="28"/>
      <c r="I178" s="1"/>
      <c r="K178" s="1"/>
    </row>
    <row r="179" spans="1:11" ht="15.75" customHeight="1">
      <c r="A179" s="1"/>
      <c r="C179" s="1"/>
      <c r="E179" s="1"/>
      <c r="G179" s="28"/>
      <c r="I179" s="1"/>
      <c r="K179" s="1"/>
    </row>
    <row r="180" spans="1:11" ht="15.75" customHeight="1">
      <c r="A180" s="1"/>
      <c r="C180" s="1"/>
      <c r="E180" s="1"/>
      <c r="G180" s="28"/>
      <c r="I180" s="1"/>
      <c r="K180" s="1"/>
    </row>
    <row r="181" spans="1:11" ht="15.75" customHeight="1">
      <c r="A181" s="1"/>
      <c r="C181" s="1"/>
      <c r="E181" s="1"/>
      <c r="G181" s="28"/>
      <c r="I181" s="1"/>
      <c r="K181" s="1"/>
    </row>
    <row r="182" spans="1:11" ht="15.75" customHeight="1">
      <c r="A182" s="1"/>
      <c r="C182" s="1"/>
      <c r="E182" s="1"/>
      <c r="G182" s="28"/>
      <c r="I182" s="1"/>
      <c r="K182" s="1"/>
    </row>
    <row r="183" spans="1:11" ht="15.75" customHeight="1">
      <c r="A183" s="1"/>
      <c r="C183" s="1"/>
      <c r="E183" s="1"/>
      <c r="G183" s="28"/>
      <c r="I183" s="1"/>
      <c r="K183" s="1"/>
    </row>
    <row r="184" spans="1:11" ht="15.75" customHeight="1">
      <c r="A184" s="1"/>
      <c r="C184" s="1"/>
      <c r="E184" s="1"/>
      <c r="G184" s="28"/>
      <c r="I184" s="1"/>
      <c r="K184" s="1"/>
    </row>
    <row r="185" spans="1:11" ht="15.75" customHeight="1">
      <c r="A185" s="1"/>
      <c r="C185" s="1"/>
      <c r="E185" s="1"/>
      <c r="G185" s="28"/>
      <c r="I185" s="1"/>
      <c r="K185" s="1"/>
    </row>
    <row r="186" spans="1:11" ht="15.75" customHeight="1">
      <c r="A186" s="1"/>
      <c r="C186" s="1"/>
      <c r="E186" s="1"/>
      <c r="G186" s="28"/>
      <c r="I186" s="1"/>
      <c r="K186" s="1"/>
    </row>
    <row r="187" spans="1:11" ht="15.75" customHeight="1">
      <c r="A187" s="1"/>
      <c r="C187" s="1"/>
      <c r="E187" s="1"/>
      <c r="G187" s="28"/>
      <c r="I187" s="1"/>
      <c r="K187" s="1"/>
    </row>
    <row r="188" spans="1:11" ht="15.75" customHeight="1">
      <c r="A188" s="1"/>
      <c r="C188" s="1"/>
      <c r="E188" s="1"/>
      <c r="G188" s="28"/>
      <c r="I188" s="1"/>
      <c r="K188" s="1"/>
    </row>
    <row r="189" spans="1:11" ht="15.75" customHeight="1">
      <c r="A189" s="1"/>
      <c r="C189" s="1"/>
      <c r="E189" s="1"/>
      <c r="G189" s="28"/>
      <c r="I189" s="1"/>
      <c r="K189" s="1"/>
    </row>
    <row r="190" spans="1:11" ht="15.75" customHeight="1">
      <c r="A190" s="1"/>
      <c r="C190" s="1"/>
      <c r="E190" s="1"/>
      <c r="G190" s="28"/>
      <c r="I190" s="1"/>
      <c r="K190" s="1"/>
    </row>
    <row r="191" spans="1:11" ht="15.75" customHeight="1">
      <c r="A191" s="1"/>
      <c r="C191" s="1"/>
      <c r="E191" s="1"/>
      <c r="G191" s="28"/>
      <c r="I191" s="1"/>
      <c r="K191" s="1"/>
    </row>
    <row r="192" spans="1:11" ht="15.75" customHeight="1">
      <c r="A192" s="1"/>
      <c r="C192" s="1"/>
      <c r="E192" s="1"/>
      <c r="G192" s="28"/>
      <c r="I192" s="1"/>
      <c r="K192" s="1"/>
    </row>
    <row r="193" spans="1:11" ht="15.75" customHeight="1">
      <c r="A193" s="1"/>
      <c r="C193" s="1"/>
      <c r="E193" s="1"/>
      <c r="G193" s="28"/>
      <c r="I193" s="1"/>
      <c r="K193" s="1"/>
    </row>
    <row r="194" spans="1:11" ht="15.75" customHeight="1">
      <c r="A194" s="1"/>
      <c r="C194" s="1"/>
      <c r="E194" s="1"/>
      <c r="G194" s="28"/>
      <c r="I194" s="1"/>
      <c r="K194" s="1"/>
    </row>
    <row r="195" spans="1:11" ht="15.75" customHeight="1">
      <c r="A195" s="1"/>
      <c r="C195" s="1"/>
      <c r="E195" s="1"/>
      <c r="G195" s="28"/>
      <c r="I195" s="1"/>
      <c r="K195" s="1"/>
    </row>
    <row r="196" spans="1:11" ht="15.75" customHeight="1">
      <c r="A196" s="1"/>
      <c r="C196" s="1"/>
      <c r="E196" s="1"/>
      <c r="G196" s="28"/>
      <c r="I196" s="1"/>
      <c r="K196" s="1"/>
    </row>
    <row r="197" spans="1:11" ht="15.75" customHeight="1">
      <c r="A197" s="1"/>
      <c r="C197" s="1"/>
      <c r="E197" s="1"/>
      <c r="G197" s="28"/>
      <c r="I197" s="1"/>
      <c r="K197" s="1"/>
    </row>
    <row r="198" spans="1:11" ht="15.75" customHeight="1">
      <c r="A198" s="1"/>
      <c r="C198" s="1"/>
      <c r="E198" s="1"/>
      <c r="G198" s="28"/>
      <c r="I198" s="1"/>
      <c r="K198" s="1"/>
    </row>
    <row r="199" spans="1:11" ht="15.75" customHeight="1">
      <c r="A199" s="1"/>
      <c r="C199" s="1"/>
      <c r="E199" s="1"/>
      <c r="G199" s="28"/>
      <c r="I199" s="1"/>
      <c r="K199" s="1"/>
    </row>
    <row r="200" spans="1:11" ht="15.75" customHeight="1">
      <c r="A200" s="1"/>
      <c r="C200" s="1"/>
      <c r="E200" s="1"/>
      <c r="G200" s="28"/>
      <c r="I200" s="1"/>
      <c r="K200" s="1"/>
    </row>
    <row r="201" spans="1:11" ht="15.75" customHeight="1">
      <c r="A201" s="1"/>
      <c r="C201" s="1"/>
      <c r="E201" s="1"/>
      <c r="G201" s="28"/>
      <c r="I201" s="1"/>
      <c r="K201" s="1"/>
    </row>
    <row r="202" spans="1:11" ht="15.75" customHeight="1">
      <c r="A202" s="1"/>
      <c r="C202" s="1"/>
      <c r="E202" s="1"/>
      <c r="G202" s="28"/>
      <c r="I202" s="1"/>
      <c r="K202" s="1"/>
    </row>
    <row r="203" spans="1:11" ht="15.75" customHeight="1">
      <c r="A203" s="1"/>
      <c r="C203" s="1"/>
      <c r="E203" s="1"/>
      <c r="G203" s="28"/>
      <c r="I203" s="1"/>
      <c r="K203" s="1"/>
    </row>
    <row r="204" spans="1:11" ht="15.75" customHeight="1">
      <c r="A204" s="1"/>
      <c r="C204" s="1"/>
      <c r="E204" s="1"/>
      <c r="G204" s="28"/>
      <c r="I204" s="1"/>
      <c r="K204" s="1"/>
    </row>
    <row r="205" spans="1:11" ht="15.75" customHeight="1">
      <c r="A205" s="1"/>
      <c r="C205" s="1"/>
      <c r="E205" s="1"/>
      <c r="G205" s="28"/>
      <c r="I205" s="1"/>
      <c r="K205" s="1"/>
    </row>
    <row r="206" spans="1:11" ht="15.75" customHeight="1">
      <c r="A206" s="1"/>
      <c r="C206" s="1"/>
      <c r="E206" s="1"/>
      <c r="G206" s="28"/>
      <c r="I206" s="1"/>
      <c r="K206" s="1"/>
    </row>
    <row r="207" spans="1:11" ht="15.75" customHeight="1">
      <c r="A207" s="1"/>
      <c r="C207" s="1"/>
      <c r="E207" s="1"/>
      <c r="G207" s="28"/>
      <c r="I207" s="1"/>
      <c r="K207" s="1"/>
    </row>
    <row r="208" spans="1:11" ht="15.75" customHeight="1">
      <c r="A208" s="1"/>
      <c r="C208" s="1"/>
      <c r="E208" s="1"/>
      <c r="G208" s="28"/>
      <c r="I208" s="1"/>
      <c r="K208" s="1"/>
    </row>
    <row r="209" spans="1:11" ht="15.75" customHeight="1">
      <c r="A209" s="1"/>
      <c r="C209" s="1"/>
      <c r="E209" s="1"/>
      <c r="G209" s="28"/>
      <c r="I209" s="1"/>
      <c r="K209" s="1"/>
    </row>
    <row r="210" spans="1:11" ht="15.75" customHeight="1">
      <c r="A210" s="1"/>
      <c r="C210" s="1"/>
      <c r="E210" s="1"/>
      <c r="G210" s="28"/>
      <c r="I210" s="1"/>
      <c r="K210" s="1"/>
    </row>
    <row r="211" spans="1:11" ht="15.75" customHeight="1">
      <c r="A211" s="1"/>
      <c r="C211" s="1"/>
      <c r="E211" s="1"/>
      <c r="G211" s="28"/>
      <c r="I211" s="1"/>
      <c r="K211" s="1"/>
    </row>
    <row r="212" spans="1:11" ht="15.75" customHeight="1">
      <c r="A212" s="1"/>
      <c r="C212" s="1"/>
      <c r="E212" s="1"/>
      <c r="G212" s="28"/>
      <c r="I212" s="1"/>
      <c r="K212" s="1"/>
    </row>
    <row r="213" spans="1:11" ht="15.75" customHeight="1">
      <c r="A213" s="1"/>
      <c r="C213" s="1"/>
      <c r="E213" s="1"/>
      <c r="G213" s="28"/>
      <c r="I213" s="1"/>
      <c r="K213" s="1"/>
    </row>
    <row r="214" spans="1:11" ht="15.75" customHeight="1">
      <c r="A214" s="1"/>
      <c r="C214" s="1"/>
      <c r="E214" s="1"/>
      <c r="G214" s="28"/>
      <c r="I214" s="1"/>
      <c r="K214" s="1"/>
    </row>
    <row r="215" spans="1:11" ht="15.75" customHeight="1">
      <c r="A215" s="1"/>
      <c r="C215" s="1"/>
      <c r="E215" s="1"/>
      <c r="G215" s="28"/>
      <c r="I215" s="1"/>
      <c r="K215" s="1"/>
    </row>
    <row r="216" spans="1:11" ht="15.75" customHeight="1">
      <c r="A216" s="1"/>
      <c r="C216" s="1"/>
      <c r="E216" s="1"/>
      <c r="G216" s="28"/>
      <c r="I216" s="1"/>
      <c r="K216" s="1"/>
    </row>
    <row r="217" spans="1:11" ht="15.75" customHeight="1">
      <c r="A217" s="1"/>
      <c r="C217" s="1"/>
      <c r="E217" s="1"/>
      <c r="G217" s="28"/>
      <c r="I217" s="1"/>
      <c r="K217" s="1"/>
    </row>
    <row r="218" spans="1:11" ht="15.75" customHeight="1">
      <c r="A218" s="1"/>
      <c r="C218" s="1"/>
      <c r="E218" s="1"/>
      <c r="G218" s="28"/>
      <c r="I218" s="1"/>
      <c r="K218" s="1"/>
    </row>
    <row r="219" spans="1:11" ht="15.75" customHeight="1">
      <c r="A219" s="1"/>
      <c r="C219" s="1"/>
      <c r="E219" s="1"/>
      <c r="G219" s="28"/>
      <c r="I219" s="1"/>
      <c r="K219" s="1"/>
    </row>
    <row r="220" spans="1:11" ht="15.75" customHeight="1">
      <c r="A220" s="1"/>
      <c r="C220" s="1"/>
      <c r="E220" s="1"/>
      <c r="G220" s="28"/>
      <c r="I220" s="1"/>
      <c r="K220" s="1"/>
    </row>
    <row r="221" spans="1:11" ht="15.75" customHeight="1">
      <c r="A221" s="1"/>
      <c r="C221" s="1"/>
      <c r="E221" s="1"/>
      <c r="G221" s="28"/>
      <c r="I221" s="1"/>
      <c r="K221" s="1"/>
    </row>
    <row r="222" spans="1:11" ht="15.75" customHeight="1">
      <c r="A222" s="1"/>
      <c r="C222" s="1"/>
      <c r="E222" s="1"/>
      <c r="G222" s="28"/>
      <c r="I222" s="1"/>
      <c r="K222" s="1"/>
    </row>
    <row r="223" spans="1:11" ht="15.75" customHeight="1">
      <c r="A223" s="1"/>
      <c r="C223" s="1"/>
      <c r="E223" s="1"/>
      <c r="G223" s="28"/>
      <c r="I223" s="1"/>
      <c r="K223" s="1"/>
    </row>
    <row r="224" spans="1:11" ht="15.75" customHeight="1">
      <c r="A224" s="1"/>
      <c r="C224" s="1"/>
      <c r="E224" s="1"/>
      <c r="G224" s="28"/>
      <c r="I224" s="1"/>
      <c r="K224" s="1"/>
    </row>
    <row r="225" spans="1:11" ht="15.75" customHeight="1">
      <c r="A225" s="1"/>
      <c r="C225" s="1"/>
      <c r="E225" s="1"/>
      <c r="G225" s="28"/>
      <c r="I225" s="1"/>
      <c r="K225" s="1"/>
    </row>
    <row r="226" spans="1:11" ht="15.75" customHeight="1">
      <c r="A226" s="1"/>
      <c r="C226" s="1"/>
      <c r="E226" s="1"/>
      <c r="G226" s="28"/>
      <c r="I226" s="1"/>
      <c r="K226" s="1"/>
    </row>
    <row r="227" spans="1:11" ht="15.75" customHeight="1">
      <c r="A227" s="1"/>
      <c r="C227" s="1"/>
      <c r="E227" s="1"/>
      <c r="G227" s="28"/>
      <c r="I227" s="1"/>
      <c r="K227" s="1"/>
    </row>
    <row r="228" spans="1:11" ht="15.75" customHeight="1">
      <c r="A228" s="1"/>
      <c r="C228" s="1"/>
      <c r="E228" s="1"/>
      <c r="G228" s="28"/>
      <c r="I228" s="1"/>
      <c r="K228" s="1"/>
    </row>
    <row r="229" spans="1:11" ht="15.75" customHeight="1">
      <c r="A229" s="1"/>
      <c r="C229" s="1"/>
      <c r="E229" s="1"/>
      <c r="G229" s="28"/>
      <c r="I229" s="1"/>
      <c r="K229" s="1"/>
    </row>
    <row r="230" spans="1:11" ht="15.75" customHeight="1">
      <c r="A230" s="1"/>
      <c r="C230" s="1"/>
      <c r="E230" s="1"/>
      <c r="G230" s="28"/>
      <c r="I230" s="1"/>
      <c r="K230" s="1"/>
    </row>
    <row r="231" spans="1:11" ht="15.75" customHeight="1">
      <c r="A231" s="1"/>
      <c r="C231" s="1"/>
      <c r="E231" s="1"/>
      <c r="G231" s="28"/>
      <c r="I231" s="1"/>
      <c r="K231" s="1"/>
    </row>
    <row r="232" spans="1:11" ht="15.75" customHeight="1">
      <c r="A232" s="1"/>
      <c r="C232" s="1"/>
      <c r="E232" s="1"/>
      <c r="G232" s="28"/>
      <c r="I232" s="1"/>
      <c r="K232" s="1"/>
    </row>
    <row r="233" spans="1:11" ht="15.75" customHeight="1">
      <c r="A233" s="1"/>
      <c r="C233" s="1"/>
      <c r="E233" s="1"/>
      <c r="G233" s="28"/>
      <c r="I233" s="1"/>
      <c r="K233" s="1"/>
    </row>
    <row r="234" spans="1:11" ht="15.75" customHeight="1">
      <c r="A234" s="1"/>
      <c r="C234" s="1"/>
      <c r="E234" s="1"/>
      <c r="G234" s="28"/>
      <c r="I234" s="1"/>
      <c r="K234" s="1"/>
    </row>
    <row r="235" spans="1:11" ht="15.75" customHeight="1">
      <c r="A235" s="1"/>
      <c r="C235" s="1"/>
      <c r="E235" s="1"/>
      <c r="G235" s="28"/>
      <c r="I235" s="1"/>
      <c r="K235" s="1"/>
    </row>
    <row r="236" spans="1:11" ht="15.75" customHeight="1">
      <c r="A236" s="1"/>
      <c r="C236" s="1"/>
      <c r="E236" s="1"/>
      <c r="G236" s="28"/>
      <c r="I236" s="1"/>
      <c r="K236" s="1"/>
    </row>
    <row r="237" spans="1:11" ht="15.75" customHeight="1">
      <c r="A237" s="1"/>
      <c r="C237" s="1"/>
      <c r="E237" s="1"/>
      <c r="G237" s="28"/>
      <c r="I237" s="1"/>
      <c r="K237" s="1"/>
    </row>
    <row r="238" spans="1:11" ht="15.75" customHeight="1">
      <c r="A238" s="1"/>
      <c r="C238" s="1"/>
      <c r="E238" s="1"/>
      <c r="G238" s="28"/>
      <c r="I238" s="1"/>
      <c r="K238" s="1"/>
    </row>
    <row r="239" spans="1:11" ht="15.75" customHeight="1">
      <c r="A239" s="1"/>
      <c r="C239" s="1"/>
      <c r="E239" s="1"/>
      <c r="G239" s="28"/>
      <c r="I239" s="1"/>
      <c r="K239" s="1"/>
    </row>
    <row r="240" spans="1:11" ht="15.75" customHeight="1">
      <c r="A240" s="1"/>
      <c r="C240" s="1"/>
      <c r="E240" s="1"/>
      <c r="G240" s="28"/>
      <c r="I240" s="1"/>
      <c r="K240" s="1"/>
    </row>
    <row r="241" spans="1:11" ht="15.75" customHeight="1">
      <c r="A241" s="1"/>
      <c r="C241" s="1"/>
      <c r="E241" s="1"/>
      <c r="G241" s="28"/>
      <c r="I241" s="1"/>
      <c r="K241" s="1"/>
    </row>
    <row r="242" spans="1:11" ht="15.75" customHeight="1">
      <c r="A242" s="1"/>
      <c r="C242" s="1"/>
      <c r="E242" s="1"/>
      <c r="G242" s="28"/>
      <c r="I242" s="1"/>
      <c r="K242" s="1"/>
    </row>
    <row r="243" spans="1:11" ht="15.75" customHeight="1">
      <c r="A243" s="1"/>
      <c r="C243" s="1"/>
      <c r="E243" s="1"/>
      <c r="G243" s="28"/>
      <c r="I243" s="1"/>
      <c r="K243" s="1"/>
    </row>
    <row r="244" spans="1:11" ht="15.75" customHeight="1">
      <c r="A244" s="1"/>
      <c r="C244" s="1"/>
      <c r="E244" s="1"/>
      <c r="G244" s="28"/>
      <c r="I244" s="1"/>
      <c r="K244" s="1"/>
    </row>
    <row r="245" spans="1:11" ht="15.75" customHeight="1">
      <c r="A245" s="1"/>
      <c r="C245" s="1"/>
      <c r="E245" s="1"/>
      <c r="G245" s="28"/>
      <c r="I245" s="1"/>
      <c r="K245" s="1"/>
    </row>
    <row r="246" spans="1:11" ht="15.75" customHeight="1">
      <c r="A246" s="1"/>
      <c r="C246" s="1"/>
      <c r="E246" s="1"/>
      <c r="G246" s="28"/>
      <c r="I246" s="1"/>
      <c r="K246" s="1"/>
    </row>
    <row r="247" spans="1:11" ht="15.75" customHeight="1">
      <c r="A247" s="1"/>
      <c r="C247" s="1"/>
      <c r="E247" s="1"/>
      <c r="G247" s="28"/>
      <c r="I247" s="1"/>
      <c r="K247" s="1"/>
    </row>
    <row r="248" spans="1:11" ht="15.75" customHeight="1">
      <c r="A248" s="1"/>
      <c r="C248" s="1"/>
      <c r="E248" s="1"/>
      <c r="G248" s="28"/>
      <c r="I248" s="1"/>
      <c r="K248" s="1"/>
    </row>
    <row r="249" spans="1:11" ht="15.75" customHeight="1">
      <c r="A249" s="1"/>
      <c r="C249" s="1"/>
      <c r="E249" s="1"/>
      <c r="G249" s="28"/>
      <c r="I249" s="1"/>
      <c r="K249" s="1"/>
    </row>
    <row r="250" spans="1:11" ht="15.75" customHeight="1">
      <c r="A250" s="1"/>
      <c r="C250" s="1"/>
      <c r="E250" s="1"/>
      <c r="G250" s="28"/>
      <c r="I250" s="1"/>
      <c r="K250" s="1"/>
    </row>
    <row r="251" spans="1:11" ht="15.75" customHeight="1">
      <c r="A251" s="1"/>
      <c r="C251" s="1"/>
      <c r="E251" s="1"/>
      <c r="G251" s="28"/>
      <c r="I251" s="1"/>
      <c r="K251" s="1"/>
    </row>
    <row r="252" spans="1:11" ht="15.75" customHeight="1">
      <c r="A252" s="1"/>
      <c r="C252" s="1"/>
      <c r="E252" s="1"/>
      <c r="G252" s="28"/>
      <c r="I252" s="1"/>
      <c r="K252" s="1"/>
    </row>
    <row r="253" spans="1:11" ht="15.75" customHeight="1">
      <c r="A253" s="1"/>
      <c r="C253" s="1"/>
      <c r="E253" s="1"/>
      <c r="G253" s="28"/>
      <c r="I253" s="1"/>
      <c r="K253" s="1"/>
    </row>
    <row r="254" spans="1:11" ht="15.75" customHeight="1">
      <c r="A254" s="1"/>
      <c r="C254" s="1"/>
      <c r="E254" s="1"/>
      <c r="G254" s="28"/>
      <c r="I254" s="1"/>
      <c r="K254" s="1"/>
    </row>
    <row r="255" spans="1:11" ht="15.75" customHeight="1">
      <c r="A255" s="1"/>
      <c r="C255" s="1"/>
      <c r="E255" s="1"/>
      <c r="G255" s="28"/>
      <c r="I255" s="1"/>
      <c r="K255" s="1"/>
    </row>
    <row r="256" spans="1:11" ht="15.75" customHeight="1">
      <c r="A256" s="1"/>
      <c r="C256" s="1"/>
      <c r="E256" s="1"/>
      <c r="G256" s="28"/>
      <c r="I256" s="1"/>
      <c r="K256" s="1"/>
    </row>
    <row r="257" spans="1:11" ht="15.75" customHeight="1">
      <c r="A257" s="1"/>
      <c r="C257" s="1"/>
      <c r="E257" s="1"/>
      <c r="G257" s="28"/>
      <c r="I257" s="1"/>
      <c r="K257" s="1"/>
    </row>
    <row r="258" spans="1:11" ht="15.75" customHeight="1">
      <c r="A258" s="1"/>
      <c r="C258" s="1"/>
      <c r="E258" s="1"/>
      <c r="G258" s="28"/>
      <c r="I258" s="1"/>
      <c r="K258" s="1"/>
    </row>
    <row r="259" spans="1:11" ht="15.75" customHeight="1">
      <c r="A259" s="1"/>
      <c r="C259" s="1"/>
      <c r="E259" s="1"/>
      <c r="G259" s="28"/>
      <c r="I259" s="1"/>
      <c r="K259" s="1"/>
    </row>
    <row r="260" spans="1:11" ht="15.75" customHeight="1">
      <c r="A260" s="1"/>
      <c r="C260" s="1"/>
      <c r="E260" s="1"/>
      <c r="G260" s="28"/>
      <c r="I260" s="1"/>
      <c r="K260" s="1"/>
    </row>
    <row r="261" spans="1:11" ht="15.75" customHeight="1">
      <c r="A261" s="1"/>
      <c r="C261" s="1"/>
      <c r="E261" s="1"/>
      <c r="G261" s="28"/>
      <c r="I261" s="1"/>
      <c r="K261" s="1"/>
    </row>
    <row r="262" spans="1:11" ht="15.75" customHeight="1">
      <c r="A262" s="1"/>
      <c r="C262" s="1"/>
      <c r="E262" s="1"/>
      <c r="G262" s="28"/>
      <c r="I262" s="1"/>
      <c r="K262" s="1"/>
    </row>
    <row r="263" spans="1:11" ht="15.75" customHeight="1">
      <c r="A263" s="1"/>
      <c r="C263" s="1"/>
      <c r="E263" s="1"/>
      <c r="G263" s="28"/>
      <c r="I263" s="1"/>
      <c r="K263" s="1"/>
    </row>
    <row r="264" spans="1:11" ht="15.75" customHeight="1">
      <c r="A264" s="1"/>
      <c r="C264" s="1"/>
      <c r="E264" s="1"/>
      <c r="G264" s="28"/>
      <c r="I264" s="1"/>
      <c r="K264" s="1"/>
    </row>
    <row r="265" spans="1:11" ht="15.75" customHeight="1">
      <c r="A265" s="1"/>
      <c r="C265" s="1"/>
      <c r="E265" s="1"/>
      <c r="G265" s="28"/>
      <c r="I265" s="1"/>
      <c r="K265" s="1"/>
    </row>
    <row r="266" spans="1:11" ht="15.75" customHeight="1">
      <c r="A266" s="1"/>
      <c r="C266" s="1"/>
      <c r="E266" s="1"/>
      <c r="G266" s="28"/>
      <c r="I266" s="1"/>
      <c r="K266" s="1"/>
    </row>
    <row r="267" spans="1:11" ht="15.75" customHeight="1">
      <c r="A267" s="1"/>
      <c r="C267" s="1"/>
      <c r="E267" s="1"/>
      <c r="G267" s="28"/>
      <c r="I267" s="1"/>
      <c r="K267" s="1"/>
    </row>
    <row r="268" spans="1:11" ht="15.75" customHeight="1">
      <c r="A268" s="1"/>
      <c r="C268" s="1"/>
      <c r="E268" s="1"/>
      <c r="G268" s="28"/>
      <c r="I268" s="1"/>
      <c r="K268" s="1"/>
    </row>
    <row r="269" spans="1:11" ht="15.75" customHeight="1">
      <c r="A269" s="1"/>
      <c r="C269" s="1"/>
      <c r="E269" s="1"/>
      <c r="G269" s="28"/>
      <c r="I269" s="1"/>
      <c r="K269" s="1"/>
    </row>
    <row r="270" spans="1:11" ht="15.75" customHeight="1">
      <c r="A270" s="1"/>
      <c r="C270" s="1"/>
      <c r="E270" s="1"/>
      <c r="G270" s="28"/>
      <c r="I270" s="1"/>
      <c r="K270" s="1"/>
    </row>
    <row r="271" spans="1:11" ht="15.75" customHeight="1">
      <c r="A271" s="1"/>
      <c r="C271" s="1"/>
      <c r="E271" s="1"/>
      <c r="G271" s="28"/>
      <c r="I271" s="1"/>
      <c r="K271" s="1"/>
    </row>
    <row r="272" spans="1:11" ht="15.75" customHeight="1">
      <c r="A272" s="1"/>
      <c r="C272" s="1"/>
      <c r="E272" s="1"/>
      <c r="G272" s="28"/>
      <c r="I272" s="1"/>
      <c r="K272" s="1"/>
    </row>
    <row r="273" spans="1:11" ht="15.75" customHeight="1">
      <c r="A273" s="1"/>
      <c r="C273" s="1"/>
      <c r="E273" s="1"/>
      <c r="G273" s="28"/>
      <c r="I273" s="1"/>
      <c r="K273" s="1"/>
    </row>
    <row r="274" spans="1:11" ht="15.75" customHeight="1">
      <c r="A274" s="1"/>
      <c r="C274" s="1"/>
      <c r="E274" s="1"/>
      <c r="G274" s="28"/>
      <c r="I274" s="1"/>
      <c r="K274" s="1"/>
    </row>
    <row r="275" spans="1:11" ht="15.75" customHeight="1">
      <c r="A275" s="1"/>
      <c r="C275" s="1"/>
      <c r="E275" s="1"/>
      <c r="G275" s="28"/>
      <c r="I275" s="1"/>
      <c r="K275" s="1"/>
    </row>
    <row r="276" spans="1:11" ht="15.75" customHeight="1">
      <c r="A276" s="1"/>
      <c r="C276" s="1"/>
      <c r="E276" s="1"/>
      <c r="G276" s="28"/>
      <c r="I276" s="1"/>
      <c r="K276" s="1"/>
    </row>
    <row r="277" spans="1:11" ht="15.75" customHeight="1">
      <c r="A277" s="1"/>
      <c r="C277" s="1"/>
      <c r="E277" s="1"/>
      <c r="G277" s="28"/>
      <c r="I277" s="1"/>
      <c r="K277" s="1"/>
    </row>
    <row r="278" spans="1:11" ht="15.75" customHeight="1">
      <c r="A278" s="1"/>
      <c r="C278" s="1"/>
      <c r="E278" s="1"/>
      <c r="G278" s="28"/>
      <c r="I278" s="1"/>
      <c r="K278" s="1"/>
    </row>
    <row r="279" spans="1:11" ht="15.75" customHeight="1">
      <c r="A279" s="1"/>
      <c r="C279" s="1"/>
      <c r="E279" s="1"/>
      <c r="G279" s="28"/>
      <c r="I279" s="1"/>
      <c r="K279" s="1"/>
    </row>
    <row r="280" spans="1:11" ht="15.75" customHeight="1">
      <c r="A280" s="1"/>
      <c r="C280" s="1"/>
      <c r="E280" s="1"/>
      <c r="G280" s="28"/>
      <c r="I280" s="1"/>
      <c r="K280" s="1"/>
    </row>
    <row r="281" spans="1:11" ht="15.75" customHeight="1">
      <c r="A281" s="1"/>
      <c r="C281" s="1"/>
      <c r="E281" s="1"/>
      <c r="G281" s="28"/>
      <c r="I281" s="1"/>
      <c r="K281" s="1"/>
    </row>
    <row r="282" spans="1:11" ht="15.75" customHeight="1">
      <c r="A282" s="1"/>
      <c r="C282" s="1"/>
      <c r="E282" s="1"/>
      <c r="G282" s="28"/>
      <c r="I282" s="1"/>
      <c r="K282" s="1"/>
    </row>
    <row r="283" spans="1:11" ht="15.75" customHeight="1">
      <c r="A283" s="1"/>
      <c r="C283" s="1"/>
      <c r="E283" s="1"/>
      <c r="G283" s="28"/>
      <c r="I283" s="1"/>
      <c r="K283" s="1"/>
    </row>
    <row r="284" spans="1:11" ht="15.75" customHeight="1">
      <c r="A284" s="1"/>
      <c r="C284" s="1"/>
      <c r="E284" s="1"/>
      <c r="G284" s="28"/>
      <c r="I284" s="1"/>
      <c r="K284" s="1"/>
    </row>
    <row r="285" spans="1:11" ht="15.75" customHeight="1">
      <c r="A285" s="1"/>
      <c r="C285" s="1"/>
      <c r="E285" s="1"/>
      <c r="G285" s="28"/>
      <c r="I285" s="1"/>
      <c r="K285" s="1"/>
    </row>
    <row r="286" spans="1:11" ht="15.75" customHeight="1">
      <c r="A286" s="1"/>
      <c r="C286" s="1"/>
      <c r="E286" s="1"/>
      <c r="G286" s="28"/>
      <c r="I286" s="1"/>
      <c r="K286" s="1"/>
    </row>
    <row r="287" spans="1:11" ht="15.75" customHeight="1">
      <c r="A287" s="1"/>
      <c r="C287" s="1"/>
      <c r="E287" s="1"/>
      <c r="G287" s="28"/>
      <c r="I287" s="1"/>
      <c r="K287" s="1"/>
    </row>
    <row r="288" spans="1:11" ht="15.75" customHeight="1">
      <c r="A288" s="1"/>
      <c r="C288" s="1"/>
      <c r="E288" s="1"/>
      <c r="G288" s="28"/>
      <c r="I288" s="1"/>
      <c r="K288" s="1"/>
    </row>
    <row r="289" spans="1:11" ht="15.75" customHeight="1">
      <c r="A289" s="1"/>
      <c r="C289" s="1"/>
      <c r="E289" s="1"/>
      <c r="G289" s="28"/>
      <c r="I289" s="1"/>
      <c r="K289" s="1"/>
    </row>
    <row r="290" spans="1:11" ht="15.75" customHeight="1">
      <c r="A290" s="1"/>
      <c r="C290" s="1"/>
      <c r="E290" s="1"/>
      <c r="G290" s="28"/>
      <c r="I290" s="1"/>
      <c r="K290" s="1"/>
    </row>
    <row r="291" spans="1:11" ht="15.75" customHeight="1">
      <c r="A291" s="1"/>
      <c r="C291" s="1"/>
      <c r="E291" s="1"/>
      <c r="G291" s="28"/>
      <c r="I291" s="1"/>
      <c r="K291" s="1"/>
    </row>
    <row r="292" spans="1:11" ht="15.75" customHeight="1">
      <c r="A292" s="1"/>
      <c r="C292" s="1"/>
      <c r="E292" s="1"/>
      <c r="G292" s="28"/>
      <c r="I292" s="1"/>
      <c r="K292" s="1"/>
    </row>
    <row r="293" spans="1:11" ht="15.75" customHeight="1">
      <c r="A293" s="1"/>
      <c r="C293" s="1"/>
      <c r="E293" s="1"/>
      <c r="G293" s="28"/>
      <c r="I293" s="1"/>
      <c r="K293" s="1"/>
    </row>
    <row r="294" spans="1:11" ht="15.75" customHeight="1">
      <c r="A294" s="1"/>
      <c r="C294" s="1"/>
      <c r="E294" s="1"/>
      <c r="G294" s="28"/>
      <c r="I294" s="1"/>
      <c r="K294" s="1"/>
    </row>
    <row r="295" spans="1:11" ht="15.75" customHeight="1">
      <c r="A295" s="1"/>
      <c r="C295" s="1"/>
      <c r="E295" s="1"/>
      <c r="G295" s="28"/>
      <c r="I295" s="1"/>
      <c r="K295" s="1"/>
    </row>
    <row r="296" spans="1:11" ht="15.75" customHeight="1">
      <c r="A296" s="1"/>
      <c r="C296" s="1"/>
      <c r="E296" s="1"/>
      <c r="G296" s="28"/>
      <c r="I296" s="1"/>
      <c r="K296" s="1"/>
    </row>
    <row r="297" spans="1:11" ht="15.75" customHeight="1">
      <c r="A297" s="1"/>
      <c r="C297" s="1"/>
      <c r="E297" s="1"/>
      <c r="G297" s="28"/>
      <c r="I297" s="1"/>
      <c r="K297" s="1"/>
    </row>
    <row r="298" spans="1:11" ht="15.75" customHeight="1">
      <c r="A298" s="1"/>
      <c r="C298" s="1"/>
      <c r="E298" s="1"/>
      <c r="G298" s="28"/>
      <c r="I298" s="1"/>
      <c r="K298" s="1"/>
    </row>
    <row r="299" spans="1:11" ht="15.75" customHeight="1">
      <c r="A299" s="1"/>
      <c r="C299" s="1"/>
      <c r="E299" s="1"/>
      <c r="G299" s="28"/>
      <c r="I299" s="1"/>
      <c r="K299" s="1"/>
    </row>
    <row r="300" spans="1:11" ht="15.75" customHeight="1">
      <c r="A300" s="1"/>
      <c r="C300" s="1"/>
      <c r="E300" s="1"/>
      <c r="G300" s="28"/>
      <c r="I300" s="1"/>
      <c r="K300" s="1"/>
    </row>
    <row r="301" spans="1:11" ht="15.75" customHeight="1">
      <c r="A301" s="1"/>
      <c r="C301" s="1"/>
      <c r="E301" s="1"/>
      <c r="G301" s="28"/>
      <c r="I301" s="1"/>
      <c r="K301" s="1"/>
    </row>
    <row r="302" spans="1:11" ht="15.75" customHeight="1">
      <c r="A302" s="1"/>
      <c r="C302" s="1"/>
      <c r="E302" s="1"/>
      <c r="G302" s="28"/>
      <c r="I302" s="1"/>
      <c r="K302" s="1"/>
    </row>
    <row r="303" spans="1:11" ht="15.75" customHeight="1">
      <c r="A303" s="1"/>
      <c r="C303" s="1"/>
      <c r="E303" s="1"/>
      <c r="G303" s="28"/>
      <c r="I303" s="1"/>
      <c r="K303" s="1"/>
    </row>
    <row r="304" spans="1:11" ht="15.75" customHeight="1">
      <c r="A304" s="1"/>
      <c r="C304" s="1"/>
      <c r="E304" s="1"/>
      <c r="G304" s="28"/>
      <c r="I304" s="1"/>
      <c r="K304" s="1"/>
    </row>
    <row r="305" spans="1:11" ht="15.75" customHeight="1">
      <c r="A305" s="1"/>
      <c r="C305" s="1"/>
      <c r="E305" s="1"/>
      <c r="G305" s="28"/>
      <c r="I305" s="1"/>
      <c r="K305" s="1"/>
    </row>
    <row r="306" spans="1:11" ht="15.75" customHeight="1">
      <c r="A306" s="1"/>
      <c r="C306" s="1"/>
      <c r="E306" s="1"/>
      <c r="G306" s="28"/>
      <c r="I306" s="1"/>
      <c r="K306" s="1"/>
    </row>
    <row r="307" spans="1:11" ht="15.75" customHeight="1">
      <c r="A307" s="1"/>
      <c r="C307" s="1"/>
      <c r="E307" s="1"/>
      <c r="G307" s="28"/>
      <c r="I307" s="1"/>
      <c r="K307" s="1"/>
    </row>
    <row r="308" spans="1:11" ht="15.75" customHeight="1">
      <c r="A308" s="1"/>
      <c r="C308" s="1"/>
      <c r="E308" s="1"/>
      <c r="G308" s="28"/>
      <c r="I308" s="1"/>
      <c r="K308" s="1"/>
    </row>
    <row r="309" spans="1:11" ht="15.75" customHeight="1">
      <c r="A309" s="1"/>
      <c r="C309" s="1"/>
      <c r="E309" s="1"/>
      <c r="G309" s="28"/>
      <c r="I309" s="1"/>
      <c r="K309" s="1"/>
    </row>
    <row r="310" spans="1:11" ht="15.75" customHeight="1">
      <c r="A310" s="1"/>
      <c r="C310" s="1"/>
      <c r="E310" s="1"/>
      <c r="G310" s="28"/>
      <c r="I310" s="1"/>
      <c r="K310" s="1"/>
    </row>
    <row r="311" spans="1:11" ht="15.75" customHeight="1">
      <c r="A311" s="1"/>
      <c r="C311" s="1"/>
      <c r="E311" s="1"/>
      <c r="G311" s="28"/>
      <c r="I311" s="1"/>
      <c r="K311" s="1"/>
    </row>
    <row r="312" spans="1:11" ht="15.75" customHeight="1">
      <c r="A312" s="1"/>
      <c r="C312" s="1"/>
      <c r="E312" s="1"/>
      <c r="G312" s="28"/>
      <c r="I312" s="1"/>
      <c r="K312" s="1"/>
    </row>
    <row r="313" spans="1:11" ht="15.75" customHeight="1">
      <c r="A313" s="1"/>
      <c r="C313" s="1"/>
      <c r="E313" s="1"/>
      <c r="G313" s="28"/>
      <c r="I313" s="1"/>
      <c r="K313" s="1"/>
    </row>
    <row r="314" spans="1:11" ht="15.75" customHeight="1">
      <c r="A314" s="1"/>
      <c r="C314" s="1"/>
      <c r="E314" s="1"/>
      <c r="G314" s="28"/>
      <c r="I314" s="1"/>
      <c r="K314" s="1"/>
    </row>
    <row r="315" spans="1:11" ht="15.75" customHeight="1">
      <c r="A315" s="1"/>
      <c r="C315" s="1"/>
      <c r="E315" s="1"/>
      <c r="G315" s="28"/>
      <c r="I315" s="1"/>
      <c r="K315" s="1"/>
    </row>
    <row r="316" spans="1:11" ht="15.75" customHeight="1">
      <c r="A316" s="1"/>
      <c r="C316" s="1"/>
      <c r="E316" s="1"/>
      <c r="G316" s="28"/>
      <c r="I316" s="1"/>
      <c r="K316" s="1"/>
    </row>
    <row r="317" spans="1:11" ht="15.75" customHeight="1">
      <c r="A317" s="1"/>
      <c r="C317" s="1"/>
      <c r="E317" s="1"/>
      <c r="G317" s="28"/>
      <c r="I317" s="1"/>
      <c r="K317" s="1"/>
    </row>
    <row r="318" spans="1:11" ht="15.75" customHeight="1">
      <c r="A318" s="1"/>
      <c r="C318" s="1"/>
      <c r="E318" s="1"/>
      <c r="G318" s="28"/>
      <c r="I318" s="1"/>
      <c r="K318" s="1"/>
    </row>
    <row r="319" spans="1:11" ht="15.75" customHeight="1">
      <c r="A319" s="1"/>
      <c r="C319" s="1"/>
      <c r="E319" s="1"/>
      <c r="G319" s="28"/>
      <c r="I319" s="1"/>
      <c r="K319" s="1"/>
    </row>
    <row r="320" spans="1:11" ht="15.75" customHeight="1">
      <c r="A320" s="1"/>
      <c r="C320" s="1"/>
      <c r="E320" s="1"/>
      <c r="G320" s="28"/>
      <c r="I320" s="1"/>
      <c r="K320" s="1"/>
    </row>
    <row r="321" spans="1:11" ht="15.75" customHeight="1">
      <c r="A321" s="1"/>
      <c r="C321" s="1"/>
      <c r="E321" s="1"/>
      <c r="G321" s="28"/>
      <c r="I321" s="1"/>
      <c r="K321" s="1"/>
    </row>
    <row r="322" spans="1:11" ht="15.75" customHeight="1">
      <c r="A322" s="1"/>
      <c r="C322" s="1"/>
      <c r="E322" s="1"/>
      <c r="G322" s="28"/>
      <c r="I322" s="1"/>
      <c r="K322" s="1"/>
    </row>
    <row r="323" spans="1:11" ht="15.75" customHeight="1">
      <c r="A323" s="1"/>
      <c r="C323" s="1"/>
      <c r="E323" s="1"/>
      <c r="G323" s="28"/>
      <c r="I323" s="1"/>
      <c r="K323" s="1"/>
    </row>
    <row r="324" spans="1:11" ht="15.75" customHeight="1">
      <c r="A324" s="1"/>
      <c r="C324" s="1"/>
      <c r="E324" s="1"/>
      <c r="G324" s="28"/>
      <c r="I324" s="1"/>
      <c r="K324" s="1"/>
    </row>
    <row r="325" spans="1:11" ht="15.75" customHeight="1">
      <c r="A325" s="1"/>
      <c r="C325" s="1"/>
      <c r="E325" s="1"/>
      <c r="G325" s="28"/>
      <c r="I325" s="1"/>
      <c r="K325" s="1"/>
    </row>
    <row r="326" spans="1:11" ht="15.75" customHeight="1">
      <c r="A326" s="1"/>
      <c r="C326" s="1"/>
      <c r="E326" s="1"/>
      <c r="G326" s="28"/>
      <c r="I326" s="1"/>
      <c r="K326" s="1"/>
    </row>
    <row r="327" spans="1:11" ht="15.75" customHeight="1">
      <c r="A327" s="1"/>
      <c r="C327" s="1"/>
      <c r="E327" s="1"/>
      <c r="G327" s="28"/>
      <c r="I327" s="1"/>
      <c r="K327" s="1"/>
    </row>
    <row r="328" spans="1:11" ht="15.75" customHeight="1">
      <c r="A328" s="1"/>
      <c r="C328" s="1"/>
      <c r="E328" s="1"/>
      <c r="G328" s="28"/>
      <c r="I328" s="1"/>
      <c r="K328" s="1"/>
    </row>
    <row r="329" spans="1:11" ht="15.75" customHeight="1">
      <c r="A329" s="1"/>
      <c r="C329" s="1"/>
      <c r="E329" s="1"/>
      <c r="G329" s="28"/>
      <c r="I329" s="1"/>
      <c r="K329" s="1"/>
    </row>
    <row r="330" spans="1:11" ht="15.75" customHeight="1">
      <c r="A330" s="1"/>
      <c r="C330" s="1"/>
      <c r="E330" s="1"/>
      <c r="G330" s="28"/>
      <c r="I330" s="1"/>
      <c r="K330" s="1"/>
    </row>
    <row r="331" spans="1:11" ht="15.75" customHeight="1">
      <c r="A331" s="1"/>
      <c r="C331" s="1"/>
      <c r="E331" s="1"/>
      <c r="G331" s="28"/>
      <c r="I331" s="1"/>
      <c r="K331" s="1"/>
    </row>
    <row r="332" spans="1:11" ht="15.75" customHeight="1">
      <c r="A332" s="1"/>
      <c r="C332" s="1"/>
      <c r="E332" s="1"/>
      <c r="G332" s="28"/>
      <c r="I332" s="1"/>
      <c r="K332" s="1"/>
    </row>
    <row r="333" spans="1:11" ht="15.75" customHeight="1">
      <c r="A333" s="1"/>
      <c r="C333" s="1"/>
      <c r="E333" s="1"/>
      <c r="G333" s="28"/>
      <c r="I333" s="1"/>
      <c r="K333" s="1"/>
    </row>
    <row r="334" spans="1:11" ht="15.75" customHeight="1">
      <c r="A334" s="1"/>
      <c r="C334" s="1"/>
      <c r="E334" s="1"/>
      <c r="G334" s="28"/>
      <c r="I334" s="1"/>
      <c r="K334" s="1"/>
    </row>
    <row r="335" spans="1:11" ht="15.75" customHeight="1">
      <c r="A335" s="1"/>
      <c r="C335" s="1"/>
      <c r="E335" s="1"/>
      <c r="G335" s="28"/>
      <c r="I335" s="1"/>
      <c r="K335" s="1"/>
    </row>
    <row r="336" spans="1:11" ht="15.75" customHeight="1">
      <c r="A336" s="1"/>
      <c r="C336" s="1"/>
      <c r="E336" s="1"/>
      <c r="G336" s="28"/>
      <c r="I336" s="1"/>
      <c r="K336" s="1"/>
    </row>
    <row r="337" spans="1:11" ht="15.75" customHeight="1">
      <c r="A337" s="1"/>
      <c r="C337" s="1"/>
      <c r="E337" s="1"/>
      <c r="G337" s="28"/>
      <c r="I337" s="1"/>
      <c r="K337" s="1"/>
    </row>
    <row r="338" spans="1:11" ht="15.75" customHeight="1">
      <c r="A338" s="1"/>
      <c r="C338" s="1"/>
      <c r="E338" s="1"/>
      <c r="G338" s="28"/>
      <c r="I338" s="1"/>
      <c r="K338" s="1"/>
    </row>
    <row r="339" spans="1:11" ht="15.75" customHeight="1">
      <c r="A339" s="1"/>
      <c r="C339" s="1"/>
      <c r="E339" s="1"/>
      <c r="G339" s="28"/>
      <c r="I339" s="1"/>
      <c r="K339" s="1"/>
    </row>
    <row r="340" spans="1:11" ht="15.75" customHeight="1">
      <c r="A340" s="1"/>
      <c r="C340" s="1"/>
      <c r="E340" s="1"/>
      <c r="G340" s="28"/>
      <c r="I340" s="1"/>
      <c r="K340" s="1"/>
    </row>
    <row r="341" spans="1:11" ht="15.75" customHeight="1">
      <c r="A341" s="1"/>
      <c r="C341" s="1"/>
      <c r="E341" s="1"/>
      <c r="G341" s="28"/>
      <c r="I341" s="1"/>
      <c r="K341" s="1"/>
    </row>
    <row r="342" spans="1:11" ht="15.75" customHeight="1">
      <c r="A342" s="1"/>
      <c r="C342" s="1"/>
      <c r="E342" s="1"/>
      <c r="G342" s="28"/>
      <c r="I342" s="1"/>
      <c r="K342" s="1"/>
    </row>
    <row r="343" spans="1:11" ht="15.75" customHeight="1">
      <c r="A343" s="1"/>
      <c r="C343" s="1"/>
      <c r="E343" s="1"/>
      <c r="G343" s="28"/>
      <c r="I343" s="1"/>
      <c r="K343" s="1"/>
    </row>
    <row r="344" spans="1:11" ht="15.75" customHeight="1">
      <c r="A344" s="1"/>
      <c r="C344" s="1"/>
      <c r="E344" s="1"/>
      <c r="G344" s="28"/>
      <c r="I344" s="1"/>
      <c r="K344" s="1"/>
    </row>
    <row r="345" spans="1:11" ht="15.75" customHeight="1">
      <c r="A345" s="1"/>
      <c r="C345" s="1"/>
      <c r="E345" s="1"/>
      <c r="G345" s="28"/>
      <c r="I345" s="1"/>
      <c r="K345" s="1"/>
    </row>
    <row r="346" spans="1:11" ht="15.75" customHeight="1">
      <c r="A346" s="1"/>
      <c r="C346" s="1"/>
      <c r="E346" s="1"/>
      <c r="G346" s="28"/>
      <c r="I346" s="1"/>
      <c r="K346" s="1"/>
    </row>
    <row r="347" spans="1:11" ht="15.75" customHeight="1">
      <c r="A347" s="1"/>
      <c r="C347" s="1"/>
      <c r="E347" s="1"/>
      <c r="G347" s="28"/>
      <c r="I347" s="1"/>
      <c r="K347" s="1"/>
    </row>
    <row r="348" spans="1:11" ht="15.75" customHeight="1">
      <c r="A348" s="1"/>
      <c r="C348" s="1"/>
      <c r="E348" s="1"/>
      <c r="G348" s="28"/>
      <c r="I348" s="1"/>
      <c r="K348" s="1"/>
    </row>
    <row r="349" spans="1:11" ht="15.75" customHeight="1">
      <c r="A349" s="1"/>
      <c r="C349" s="1"/>
      <c r="E349" s="1"/>
      <c r="G349" s="28"/>
      <c r="I349" s="1"/>
      <c r="K349" s="1"/>
    </row>
    <row r="350" spans="1:11" ht="15.75" customHeight="1">
      <c r="A350" s="1"/>
      <c r="C350" s="1"/>
      <c r="E350" s="1"/>
      <c r="G350" s="28"/>
      <c r="I350" s="1"/>
      <c r="K350" s="1"/>
    </row>
    <row r="351" spans="1:11" ht="15.75" customHeight="1">
      <c r="A351" s="1"/>
      <c r="C351" s="1"/>
      <c r="E351" s="1"/>
      <c r="G351" s="28"/>
      <c r="I351" s="1"/>
      <c r="K351" s="1"/>
    </row>
    <row r="352" spans="1:11" ht="15.75" customHeight="1">
      <c r="A352" s="1"/>
      <c r="C352" s="1"/>
      <c r="E352" s="1"/>
      <c r="G352" s="28"/>
      <c r="I352" s="1"/>
      <c r="K352" s="1"/>
    </row>
    <row r="353" spans="1:11" ht="15.75" customHeight="1">
      <c r="A353" s="1"/>
      <c r="C353" s="1"/>
      <c r="E353" s="1"/>
      <c r="G353" s="28"/>
      <c r="I353" s="1"/>
      <c r="K353" s="1"/>
    </row>
    <row r="354" spans="1:11" ht="15.75" customHeight="1">
      <c r="A354" s="1"/>
      <c r="C354" s="1"/>
      <c r="E354" s="1"/>
      <c r="G354" s="28"/>
      <c r="I354" s="1"/>
      <c r="K354" s="1"/>
    </row>
    <row r="355" spans="1:11" ht="15.75" customHeight="1">
      <c r="A355" s="1"/>
      <c r="C355" s="1"/>
      <c r="E355" s="1"/>
      <c r="G355" s="28"/>
      <c r="I355" s="1"/>
      <c r="K355" s="1"/>
    </row>
    <row r="356" spans="1:11" ht="15.75" customHeight="1">
      <c r="A356" s="1"/>
      <c r="C356" s="1"/>
      <c r="E356" s="1"/>
      <c r="G356" s="28"/>
      <c r="I356" s="1"/>
      <c r="K356" s="1"/>
    </row>
    <row r="357" spans="1:11" ht="15.75" customHeight="1">
      <c r="A357" s="1"/>
      <c r="C357" s="1"/>
      <c r="E357" s="1"/>
      <c r="G357" s="28"/>
      <c r="I357" s="1"/>
      <c r="K357" s="1"/>
    </row>
    <row r="358" spans="1:11" ht="15.75" customHeight="1">
      <c r="A358" s="1"/>
      <c r="C358" s="1"/>
      <c r="E358" s="1"/>
      <c r="G358" s="28"/>
      <c r="I358" s="1"/>
      <c r="K358" s="1"/>
    </row>
    <row r="359" spans="1:11" ht="15.75" customHeight="1">
      <c r="A359" s="1"/>
      <c r="C359" s="1"/>
      <c r="E359" s="1"/>
      <c r="G359" s="28"/>
      <c r="I359" s="1"/>
      <c r="K359" s="1"/>
    </row>
    <row r="360" spans="1:11" ht="15.75" customHeight="1">
      <c r="A360" s="1"/>
      <c r="C360" s="1"/>
      <c r="E360" s="1"/>
      <c r="G360" s="28"/>
      <c r="I360" s="1"/>
      <c r="K360" s="1"/>
    </row>
    <row r="361" spans="1:11" ht="15.75" customHeight="1">
      <c r="A361" s="1"/>
      <c r="C361" s="1"/>
      <c r="E361" s="1"/>
      <c r="G361" s="28"/>
      <c r="I361" s="1"/>
      <c r="K361" s="1"/>
    </row>
    <row r="362" spans="1:11" ht="15.75" customHeight="1">
      <c r="A362" s="1"/>
      <c r="C362" s="1"/>
      <c r="E362" s="1"/>
      <c r="G362" s="28"/>
      <c r="I362" s="1"/>
      <c r="K362" s="1"/>
    </row>
    <row r="363" spans="1:11" ht="15.75" customHeight="1">
      <c r="A363" s="1"/>
      <c r="C363" s="1"/>
      <c r="E363" s="1"/>
      <c r="G363" s="28"/>
      <c r="I363" s="1"/>
      <c r="K363" s="1"/>
    </row>
    <row r="364" spans="1:11" ht="15.75" customHeight="1">
      <c r="A364" s="1"/>
      <c r="C364" s="1"/>
      <c r="E364" s="1"/>
      <c r="G364" s="28"/>
      <c r="I364" s="1"/>
      <c r="K364" s="1"/>
    </row>
    <row r="365" spans="1:11" ht="15.75" customHeight="1">
      <c r="A365" s="1"/>
      <c r="C365" s="1"/>
      <c r="E365" s="1"/>
      <c r="G365" s="28"/>
      <c r="I365" s="1"/>
      <c r="K365" s="1"/>
    </row>
    <row r="366" spans="1:11" ht="15.75" customHeight="1">
      <c r="A366" s="1"/>
      <c r="C366" s="1"/>
      <c r="E366" s="1"/>
      <c r="G366" s="28"/>
      <c r="I366" s="1"/>
      <c r="K366" s="1"/>
    </row>
    <row r="367" spans="1:11" ht="15.75" customHeight="1">
      <c r="A367" s="1"/>
      <c r="C367" s="1"/>
      <c r="E367" s="1"/>
      <c r="G367" s="28"/>
      <c r="I367" s="1"/>
      <c r="K367" s="1"/>
    </row>
    <row r="368" spans="1:11" ht="15.75" customHeight="1">
      <c r="A368" s="1"/>
      <c r="C368" s="1"/>
      <c r="E368" s="1"/>
      <c r="G368" s="28"/>
      <c r="I368" s="1"/>
      <c r="K368" s="1"/>
    </row>
    <row r="369" spans="1:11" ht="15.75" customHeight="1">
      <c r="A369" s="1"/>
      <c r="C369" s="1"/>
      <c r="E369" s="1"/>
      <c r="G369" s="28"/>
      <c r="I369" s="1"/>
      <c r="K369" s="1"/>
    </row>
    <row r="370" spans="1:11" ht="15.75" customHeight="1">
      <c r="A370" s="1"/>
      <c r="C370" s="1"/>
      <c r="E370" s="1"/>
      <c r="G370" s="28"/>
      <c r="I370" s="1"/>
      <c r="K370" s="1"/>
    </row>
    <row r="371" spans="1:11" ht="15.75" customHeight="1">
      <c r="A371" s="1"/>
      <c r="C371" s="1"/>
      <c r="E371" s="1"/>
      <c r="G371" s="28"/>
      <c r="I371" s="1"/>
      <c r="K371" s="1"/>
    </row>
    <row r="372" spans="1:11" ht="15.75" customHeight="1">
      <c r="A372" s="1"/>
      <c r="C372" s="1"/>
      <c r="E372" s="1"/>
      <c r="G372" s="28"/>
      <c r="I372" s="1"/>
      <c r="K372" s="1"/>
    </row>
    <row r="373" spans="1:11" ht="15.75" customHeight="1">
      <c r="A373" s="1"/>
      <c r="C373" s="1"/>
      <c r="E373" s="1"/>
      <c r="G373" s="28"/>
      <c r="I373" s="1"/>
      <c r="K373" s="1"/>
    </row>
    <row r="374" spans="1:11" ht="15.75" customHeight="1">
      <c r="A374" s="1"/>
      <c r="C374" s="1"/>
      <c r="E374" s="1"/>
      <c r="G374" s="28"/>
      <c r="I374" s="1"/>
      <c r="K374" s="1"/>
    </row>
    <row r="375" spans="1:11" ht="15.75" customHeight="1">
      <c r="A375" s="1"/>
      <c r="C375" s="1"/>
      <c r="E375" s="1"/>
      <c r="G375" s="28"/>
      <c r="I375" s="1"/>
      <c r="K375" s="1"/>
    </row>
    <row r="376" spans="1:11" ht="15.75" customHeight="1">
      <c r="A376" s="1"/>
      <c r="C376" s="1"/>
      <c r="E376" s="1"/>
      <c r="G376" s="28"/>
      <c r="I376" s="1"/>
      <c r="K376" s="1"/>
    </row>
    <row r="377" spans="1:11" ht="15.75" customHeight="1">
      <c r="A377" s="1"/>
      <c r="C377" s="1"/>
      <c r="E377" s="1"/>
      <c r="G377" s="28"/>
      <c r="I377" s="1"/>
      <c r="K377" s="1"/>
    </row>
    <row r="378" spans="1:11" ht="15.75" customHeight="1">
      <c r="A378" s="1"/>
      <c r="C378" s="1"/>
      <c r="E378" s="1"/>
      <c r="G378" s="28"/>
      <c r="I378" s="1"/>
      <c r="K378" s="1"/>
    </row>
    <row r="379" spans="1:11" ht="15.75" customHeight="1">
      <c r="A379" s="1"/>
      <c r="C379" s="1"/>
      <c r="E379" s="1"/>
      <c r="G379" s="28"/>
      <c r="I379" s="1"/>
      <c r="K379" s="1"/>
    </row>
    <row r="380" spans="1:11" ht="15.75" customHeight="1">
      <c r="A380" s="1"/>
      <c r="C380" s="1"/>
      <c r="E380" s="1"/>
      <c r="G380" s="28"/>
      <c r="I380" s="1"/>
      <c r="K380" s="1"/>
    </row>
    <row r="381" spans="1:11" ht="15.75" customHeight="1">
      <c r="A381" s="1"/>
      <c r="C381" s="1"/>
      <c r="E381" s="1"/>
      <c r="G381" s="28"/>
      <c r="I381" s="1"/>
      <c r="K381" s="1"/>
    </row>
    <row r="382" spans="1:11" ht="15.75" customHeight="1">
      <c r="A382" s="1"/>
      <c r="C382" s="1"/>
      <c r="E382" s="1"/>
      <c r="G382" s="28"/>
      <c r="I382" s="1"/>
      <c r="K382" s="1"/>
    </row>
    <row r="383" spans="1:11" ht="15.75" customHeight="1">
      <c r="A383" s="1"/>
      <c r="C383" s="1"/>
      <c r="E383" s="1"/>
      <c r="G383" s="28"/>
      <c r="I383" s="1"/>
      <c r="K383" s="1"/>
    </row>
    <row r="384" spans="1:11" ht="15.75" customHeight="1">
      <c r="A384" s="1"/>
      <c r="C384" s="1"/>
      <c r="E384" s="1"/>
      <c r="G384" s="28"/>
      <c r="I384" s="1"/>
      <c r="K384" s="1"/>
    </row>
    <row r="385" spans="1:11" ht="15.75" customHeight="1">
      <c r="A385" s="1"/>
      <c r="C385" s="1"/>
      <c r="E385" s="1"/>
      <c r="G385" s="28"/>
      <c r="I385" s="1"/>
      <c r="K385" s="1"/>
    </row>
    <row r="386" spans="1:11" ht="15.75" customHeight="1">
      <c r="A386" s="1"/>
      <c r="C386" s="1"/>
      <c r="E386" s="1"/>
      <c r="G386" s="28"/>
      <c r="I386" s="1"/>
      <c r="K386" s="1"/>
    </row>
    <row r="387" spans="1:11" ht="15.75" customHeight="1">
      <c r="A387" s="1"/>
      <c r="C387" s="1"/>
      <c r="E387" s="1"/>
      <c r="G387" s="28"/>
      <c r="I387" s="1"/>
      <c r="K387" s="1"/>
    </row>
    <row r="388" spans="1:11" ht="15.75" customHeight="1">
      <c r="A388" s="1"/>
      <c r="C388" s="1"/>
      <c r="E388" s="1"/>
      <c r="G388" s="28"/>
      <c r="I388" s="1"/>
      <c r="K388" s="1"/>
    </row>
    <row r="389" spans="1:11" ht="15.75" customHeight="1">
      <c r="A389" s="1"/>
      <c r="C389" s="1"/>
      <c r="E389" s="1"/>
      <c r="G389" s="28"/>
      <c r="I389" s="1"/>
      <c r="K389" s="1"/>
    </row>
    <row r="390" spans="1:11" ht="15.75" customHeight="1">
      <c r="A390" s="1"/>
      <c r="C390" s="1"/>
      <c r="E390" s="1"/>
      <c r="G390" s="28"/>
      <c r="I390" s="1"/>
      <c r="K390" s="1"/>
    </row>
    <row r="391" spans="1:11" ht="15.75" customHeight="1">
      <c r="A391" s="1"/>
      <c r="C391" s="1"/>
      <c r="E391" s="1"/>
      <c r="G391" s="28"/>
      <c r="I391" s="1"/>
      <c r="K391" s="1"/>
    </row>
    <row r="392" spans="1:11" ht="15.75" customHeight="1">
      <c r="A392" s="1"/>
      <c r="C392" s="1"/>
      <c r="E392" s="1"/>
      <c r="G392" s="28"/>
      <c r="I392" s="1"/>
      <c r="K392" s="1"/>
    </row>
    <row r="393" spans="1:11" ht="15.75" customHeight="1">
      <c r="A393" s="1"/>
      <c r="C393" s="1"/>
      <c r="E393" s="1"/>
      <c r="G393" s="28"/>
      <c r="I393" s="1"/>
      <c r="K393" s="1"/>
    </row>
    <row r="394" spans="1:11" ht="15.75" customHeight="1">
      <c r="A394" s="1"/>
      <c r="C394" s="1"/>
      <c r="E394" s="1"/>
      <c r="G394" s="28"/>
      <c r="I394" s="1"/>
      <c r="K394" s="1"/>
    </row>
    <row r="395" spans="1:11" ht="15.75" customHeight="1">
      <c r="A395" s="1"/>
      <c r="C395" s="1"/>
      <c r="E395" s="1"/>
      <c r="G395" s="28"/>
      <c r="I395" s="1"/>
      <c r="K395" s="1"/>
    </row>
    <row r="396" spans="1:11" ht="15.75" customHeight="1">
      <c r="A396" s="1"/>
      <c r="C396" s="1"/>
      <c r="E396" s="1"/>
      <c r="G396" s="28"/>
      <c r="I396" s="1"/>
      <c r="K396" s="1"/>
    </row>
    <row r="397" spans="1:11" ht="15.75" customHeight="1">
      <c r="A397" s="1"/>
      <c r="C397" s="1"/>
      <c r="E397" s="1"/>
      <c r="G397" s="28"/>
      <c r="I397" s="1"/>
      <c r="K397" s="1"/>
    </row>
    <row r="398" spans="1:11" ht="15.75" customHeight="1">
      <c r="A398" s="1"/>
      <c r="C398" s="1"/>
      <c r="E398" s="1"/>
      <c r="G398" s="28"/>
      <c r="I398" s="1"/>
      <c r="K398" s="1"/>
    </row>
    <row r="399" spans="1:11" ht="15.75" customHeight="1">
      <c r="A399" s="1"/>
      <c r="C399" s="1"/>
      <c r="E399" s="1"/>
      <c r="G399" s="28"/>
      <c r="I399" s="1"/>
      <c r="K399" s="1"/>
    </row>
    <row r="400" spans="1:11" ht="15.75" customHeight="1">
      <c r="A400" s="1"/>
      <c r="C400" s="1"/>
      <c r="E400" s="1"/>
      <c r="G400" s="28"/>
      <c r="I400" s="1"/>
      <c r="K400" s="1"/>
    </row>
    <row r="401" spans="1:11" ht="15.75" customHeight="1">
      <c r="A401" s="1"/>
      <c r="C401" s="1"/>
      <c r="E401" s="1"/>
      <c r="G401" s="28"/>
      <c r="I401" s="1"/>
      <c r="K401" s="1"/>
    </row>
    <row r="402" spans="1:11" ht="15.75" customHeight="1">
      <c r="A402" s="1"/>
      <c r="C402" s="1"/>
      <c r="E402" s="1"/>
      <c r="G402" s="28"/>
      <c r="I402" s="1"/>
      <c r="K402" s="1"/>
    </row>
    <row r="403" spans="1:11" ht="15.75" customHeight="1">
      <c r="A403" s="1"/>
      <c r="C403" s="1"/>
      <c r="E403" s="1"/>
      <c r="G403" s="28"/>
      <c r="I403" s="1"/>
      <c r="K403" s="1"/>
    </row>
    <row r="404" spans="1:11" ht="15.75" customHeight="1">
      <c r="A404" s="1"/>
      <c r="C404" s="1"/>
      <c r="E404" s="1"/>
      <c r="G404" s="28"/>
      <c r="I404" s="1"/>
      <c r="K404" s="1"/>
    </row>
    <row r="405" spans="1:11" ht="15.75" customHeight="1">
      <c r="A405" s="1"/>
      <c r="C405" s="1"/>
      <c r="E405" s="1"/>
      <c r="G405" s="28"/>
      <c r="I405" s="1"/>
      <c r="K405" s="1"/>
    </row>
    <row r="406" spans="1:11" ht="15.75" customHeight="1">
      <c r="A406" s="1"/>
      <c r="C406" s="1"/>
      <c r="E406" s="1"/>
      <c r="G406" s="28"/>
      <c r="I406" s="1"/>
      <c r="K406" s="1"/>
    </row>
    <row r="407" spans="1:11" ht="15.75" customHeight="1">
      <c r="A407" s="1"/>
      <c r="C407" s="1"/>
      <c r="E407" s="1"/>
      <c r="G407" s="28"/>
      <c r="I407" s="1"/>
      <c r="K407" s="1"/>
    </row>
    <row r="408" spans="1:11" ht="15.75" customHeight="1">
      <c r="A408" s="1"/>
      <c r="C408" s="1"/>
      <c r="E408" s="1"/>
      <c r="G408" s="28"/>
      <c r="I408" s="1"/>
      <c r="K408" s="1"/>
    </row>
    <row r="409" spans="1:11" ht="15.75" customHeight="1">
      <c r="A409" s="1"/>
      <c r="C409" s="1"/>
      <c r="E409" s="1"/>
      <c r="G409" s="28"/>
      <c r="I409" s="1"/>
      <c r="K409" s="1"/>
    </row>
    <row r="410" spans="1:11" ht="15.75" customHeight="1">
      <c r="A410" s="1"/>
      <c r="C410" s="1"/>
      <c r="E410" s="1"/>
      <c r="G410" s="28"/>
      <c r="I410" s="1"/>
      <c r="K410" s="1"/>
    </row>
    <row r="411" spans="1:11" ht="15.75" customHeight="1">
      <c r="A411" s="1"/>
      <c r="C411" s="1"/>
      <c r="E411" s="1"/>
      <c r="G411" s="28"/>
      <c r="I411" s="1"/>
      <c r="K411" s="1"/>
    </row>
    <row r="412" spans="1:11" ht="15.75" customHeight="1">
      <c r="A412" s="1"/>
      <c r="C412" s="1"/>
      <c r="E412" s="1"/>
      <c r="G412" s="28"/>
      <c r="I412" s="1"/>
      <c r="K412" s="1"/>
    </row>
    <row r="413" spans="1:11" ht="15.75" customHeight="1">
      <c r="A413" s="1"/>
      <c r="C413" s="1"/>
      <c r="E413" s="1"/>
      <c r="G413" s="28"/>
      <c r="I413" s="1"/>
      <c r="K413" s="1"/>
    </row>
    <row r="414" spans="1:11" ht="15.75" customHeight="1">
      <c r="A414" s="1"/>
      <c r="C414" s="1"/>
      <c r="E414" s="1"/>
      <c r="G414" s="28"/>
      <c r="I414" s="1"/>
      <c r="K414" s="1"/>
    </row>
    <row r="415" spans="1:11" ht="15.75" customHeight="1">
      <c r="A415" s="1"/>
      <c r="C415" s="1"/>
      <c r="E415" s="1"/>
      <c r="G415" s="28"/>
      <c r="I415" s="1"/>
      <c r="K415" s="1"/>
    </row>
    <row r="416" spans="1:11" ht="15.75" customHeight="1">
      <c r="A416" s="1"/>
      <c r="C416" s="1"/>
      <c r="E416" s="1"/>
      <c r="G416" s="28"/>
      <c r="I416" s="1"/>
      <c r="K416" s="1"/>
    </row>
    <row r="417" spans="1:11" ht="15.75" customHeight="1">
      <c r="A417" s="1"/>
      <c r="C417" s="1"/>
      <c r="E417" s="1"/>
      <c r="G417" s="28"/>
      <c r="I417" s="1"/>
      <c r="K417" s="1"/>
    </row>
    <row r="418" spans="1:11" ht="15.75" customHeight="1">
      <c r="A418" s="1"/>
      <c r="C418" s="1"/>
      <c r="E418" s="1"/>
      <c r="G418" s="28"/>
      <c r="I418" s="1"/>
      <c r="K418" s="1"/>
    </row>
    <row r="419" spans="1:11" ht="15.75" customHeight="1">
      <c r="A419" s="1"/>
      <c r="C419" s="1"/>
      <c r="E419" s="1"/>
      <c r="G419" s="28"/>
      <c r="I419" s="1"/>
      <c r="K419" s="1"/>
    </row>
    <row r="420" spans="1:11" ht="15.75" customHeight="1">
      <c r="A420" s="1"/>
      <c r="C420" s="1"/>
      <c r="E420" s="1"/>
      <c r="G420" s="28"/>
      <c r="I420" s="1"/>
      <c r="K420" s="1"/>
    </row>
    <row r="421" spans="1:11" ht="15.75" customHeight="1">
      <c r="A421" s="1"/>
      <c r="C421" s="1"/>
      <c r="E421" s="1"/>
      <c r="G421" s="28"/>
      <c r="I421" s="1"/>
      <c r="K421" s="1"/>
    </row>
    <row r="422" spans="1:11" ht="15.75" customHeight="1">
      <c r="A422" s="1"/>
      <c r="C422" s="1"/>
      <c r="E422" s="1"/>
      <c r="G422" s="28"/>
      <c r="I422" s="1"/>
      <c r="K422" s="1"/>
    </row>
    <row r="423" spans="1:11" ht="15.75" customHeight="1">
      <c r="A423" s="1"/>
      <c r="C423" s="1"/>
      <c r="E423" s="1"/>
      <c r="G423" s="28"/>
      <c r="I423" s="1"/>
      <c r="K423" s="1"/>
    </row>
    <row r="424" spans="1:11" ht="15.75" customHeight="1">
      <c r="A424" s="1"/>
      <c r="C424" s="1"/>
      <c r="E424" s="1"/>
      <c r="G424" s="28"/>
      <c r="I424" s="1"/>
      <c r="K424" s="1"/>
    </row>
    <row r="425" spans="1:11" ht="15.75" customHeight="1">
      <c r="A425" s="1"/>
      <c r="C425" s="1"/>
      <c r="E425" s="1"/>
      <c r="G425" s="28"/>
      <c r="I425" s="1"/>
      <c r="K425" s="1"/>
    </row>
    <row r="426" spans="1:11" ht="15.75" customHeight="1">
      <c r="A426" s="1"/>
      <c r="C426" s="1"/>
      <c r="E426" s="1"/>
      <c r="G426" s="28"/>
      <c r="I426" s="1"/>
      <c r="K426" s="1"/>
    </row>
    <row r="427" spans="1:11" ht="15.75" customHeight="1">
      <c r="A427" s="1"/>
      <c r="C427" s="1"/>
      <c r="E427" s="1"/>
      <c r="G427" s="28"/>
      <c r="I427" s="1"/>
      <c r="K427" s="1"/>
    </row>
    <row r="428" spans="1:11" ht="15.75" customHeight="1">
      <c r="A428" s="1"/>
      <c r="C428" s="1"/>
      <c r="E428" s="1"/>
      <c r="G428" s="28"/>
      <c r="I428" s="1"/>
      <c r="K428" s="1"/>
    </row>
    <row r="429" spans="1:11" ht="15.75" customHeight="1">
      <c r="A429" s="1"/>
      <c r="C429" s="1"/>
      <c r="E429" s="1"/>
      <c r="G429" s="28"/>
      <c r="I429" s="1"/>
      <c r="K429" s="1"/>
    </row>
    <row r="430" spans="1:11" ht="15.75" customHeight="1">
      <c r="A430" s="1"/>
      <c r="C430" s="1"/>
      <c r="E430" s="1"/>
      <c r="G430" s="28"/>
      <c r="I430" s="1"/>
      <c r="K430" s="1"/>
    </row>
    <row r="431" spans="1:11" ht="15.75" customHeight="1">
      <c r="A431" s="1"/>
      <c r="C431" s="1"/>
      <c r="E431" s="1"/>
      <c r="G431" s="28"/>
      <c r="I431" s="1"/>
      <c r="K431" s="1"/>
    </row>
    <row r="432" spans="1:11" ht="15.75" customHeight="1">
      <c r="A432" s="1"/>
      <c r="C432" s="1"/>
      <c r="E432" s="1"/>
      <c r="G432" s="28"/>
      <c r="I432" s="1"/>
      <c r="K432" s="1"/>
    </row>
    <row r="433" spans="1:11" ht="15.75" customHeight="1">
      <c r="A433" s="1"/>
      <c r="C433" s="1"/>
      <c r="E433" s="1"/>
      <c r="G433" s="28"/>
      <c r="I433" s="1"/>
      <c r="K433" s="1"/>
    </row>
    <row r="434" spans="1:11" ht="15.75" customHeight="1">
      <c r="A434" s="1"/>
      <c r="C434" s="1"/>
      <c r="E434" s="1"/>
      <c r="G434" s="28"/>
      <c r="I434" s="1"/>
      <c r="K434" s="1"/>
    </row>
    <row r="435" spans="1:11" ht="15.75" customHeight="1">
      <c r="A435" s="1"/>
      <c r="C435" s="1"/>
      <c r="E435" s="1"/>
      <c r="G435" s="28"/>
      <c r="I435" s="1"/>
      <c r="K435" s="1"/>
    </row>
    <row r="436" spans="1:11" ht="15.75" customHeight="1">
      <c r="A436" s="1"/>
      <c r="C436" s="1"/>
      <c r="E436" s="1"/>
      <c r="G436" s="28"/>
      <c r="I436" s="1"/>
      <c r="K436" s="1"/>
    </row>
    <row r="437" spans="1:11" ht="15.75" customHeight="1">
      <c r="A437" s="1"/>
      <c r="C437" s="1"/>
      <c r="E437" s="1"/>
      <c r="G437" s="28"/>
      <c r="I437" s="1"/>
      <c r="K437" s="1"/>
    </row>
    <row r="438" spans="1:11" ht="15.75" customHeight="1">
      <c r="A438" s="1"/>
      <c r="C438" s="1"/>
      <c r="E438" s="1"/>
      <c r="G438" s="28"/>
      <c r="I438" s="1"/>
      <c r="K438" s="1"/>
    </row>
    <row r="439" spans="1:11" ht="15.75" customHeight="1">
      <c r="A439" s="1"/>
      <c r="C439" s="1"/>
      <c r="E439" s="1"/>
      <c r="G439" s="28"/>
      <c r="I439" s="1"/>
      <c r="K439" s="1"/>
    </row>
    <row r="440" spans="1:11" ht="15.75" customHeight="1">
      <c r="A440" s="1"/>
      <c r="C440" s="1"/>
      <c r="E440" s="1"/>
      <c r="G440" s="28"/>
      <c r="I440" s="1"/>
      <c r="K440" s="1"/>
    </row>
    <row r="441" spans="1:11" ht="15.75" customHeight="1">
      <c r="A441" s="1"/>
      <c r="C441" s="1"/>
      <c r="E441" s="1"/>
      <c r="G441" s="28"/>
      <c r="I441" s="1"/>
      <c r="K441" s="1"/>
    </row>
    <row r="442" spans="1:11" ht="15.75" customHeight="1">
      <c r="A442" s="1"/>
      <c r="C442" s="1"/>
      <c r="E442" s="1"/>
      <c r="G442" s="28"/>
      <c r="I442" s="1"/>
      <c r="K442" s="1"/>
    </row>
    <row r="443" spans="1:11" ht="15.75" customHeight="1">
      <c r="A443" s="1"/>
      <c r="C443" s="1"/>
      <c r="E443" s="1"/>
      <c r="G443" s="28"/>
      <c r="I443" s="1"/>
      <c r="K443" s="1"/>
    </row>
    <row r="444" spans="1:11" ht="15.75" customHeight="1">
      <c r="A444" s="1"/>
      <c r="C444" s="1"/>
      <c r="E444" s="1"/>
      <c r="G444" s="28"/>
      <c r="I444" s="1"/>
      <c r="K444" s="1"/>
    </row>
    <row r="445" spans="1:11" ht="15.75" customHeight="1">
      <c r="A445" s="1"/>
      <c r="C445" s="1"/>
      <c r="E445" s="1"/>
      <c r="G445" s="28"/>
      <c r="I445" s="1"/>
      <c r="K445" s="1"/>
    </row>
    <row r="446" spans="1:11" ht="15.75" customHeight="1">
      <c r="A446" s="1"/>
      <c r="C446" s="1"/>
      <c r="E446" s="1"/>
      <c r="G446" s="28"/>
      <c r="I446" s="1"/>
      <c r="K446" s="1"/>
    </row>
    <row r="447" spans="1:11" ht="15.75" customHeight="1">
      <c r="A447" s="1"/>
      <c r="C447" s="1"/>
      <c r="E447" s="1"/>
      <c r="G447" s="28"/>
      <c r="I447" s="1"/>
      <c r="K447" s="1"/>
    </row>
    <row r="448" spans="1:11" ht="15.75" customHeight="1">
      <c r="A448" s="1"/>
      <c r="C448" s="1"/>
      <c r="E448" s="1"/>
      <c r="G448" s="28"/>
      <c r="I448" s="1"/>
      <c r="K448" s="1"/>
    </row>
    <row r="449" spans="1:11" ht="15.75" customHeight="1">
      <c r="A449" s="1"/>
      <c r="C449" s="1"/>
      <c r="E449" s="1"/>
      <c r="G449" s="28"/>
      <c r="I449" s="1"/>
      <c r="K449" s="1"/>
    </row>
    <row r="450" spans="1:11" ht="15.75" customHeight="1">
      <c r="A450" s="1"/>
      <c r="C450" s="1"/>
      <c r="E450" s="1"/>
      <c r="G450" s="28"/>
      <c r="I450" s="1"/>
      <c r="K450" s="1"/>
    </row>
    <row r="451" spans="1:11" ht="15.75" customHeight="1">
      <c r="A451" s="1"/>
      <c r="C451" s="1"/>
      <c r="E451" s="1"/>
      <c r="G451" s="28"/>
      <c r="I451" s="1"/>
      <c r="K451" s="1"/>
    </row>
    <row r="452" spans="1:11" ht="15.75" customHeight="1">
      <c r="A452" s="1"/>
      <c r="C452" s="1"/>
      <c r="E452" s="1"/>
      <c r="G452" s="28"/>
      <c r="I452" s="1"/>
      <c r="K452" s="1"/>
    </row>
    <row r="453" spans="1:11" ht="15.75" customHeight="1">
      <c r="A453" s="1"/>
      <c r="C453" s="1"/>
      <c r="E453" s="1"/>
      <c r="G453" s="28"/>
      <c r="I453" s="1"/>
      <c r="K453" s="1"/>
    </row>
    <row r="454" spans="1:11" ht="15.75" customHeight="1">
      <c r="A454" s="1"/>
      <c r="C454" s="1"/>
      <c r="E454" s="1"/>
      <c r="G454" s="28"/>
      <c r="I454" s="1"/>
      <c r="K454" s="1"/>
    </row>
    <row r="455" spans="1:11" ht="15.75" customHeight="1">
      <c r="A455" s="1"/>
      <c r="C455" s="1"/>
      <c r="E455" s="1"/>
      <c r="G455" s="28"/>
      <c r="I455" s="1"/>
      <c r="K455" s="1"/>
    </row>
    <row r="456" spans="1:11" ht="15.75" customHeight="1">
      <c r="A456" s="1"/>
      <c r="C456" s="1"/>
      <c r="E456" s="1"/>
      <c r="G456" s="28"/>
      <c r="I456" s="1"/>
      <c r="K456" s="1"/>
    </row>
    <row r="457" spans="1:11" ht="15.75" customHeight="1">
      <c r="A457" s="1"/>
      <c r="C457" s="1"/>
      <c r="E457" s="1"/>
      <c r="G457" s="28"/>
      <c r="I457" s="1"/>
      <c r="K457" s="1"/>
    </row>
    <row r="458" spans="1:11" ht="15.75" customHeight="1">
      <c r="A458" s="1"/>
      <c r="C458" s="1"/>
      <c r="E458" s="1"/>
      <c r="G458" s="28"/>
      <c r="I458" s="1"/>
      <c r="K458" s="1"/>
    </row>
    <row r="459" spans="1:11" ht="15.75" customHeight="1">
      <c r="A459" s="1"/>
      <c r="C459" s="1"/>
      <c r="E459" s="1"/>
      <c r="G459" s="28"/>
      <c r="I459" s="1"/>
      <c r="K459" s="1"/>
    </row>
    <row r="460" spans="1:11" ht="15.75" customHeight="1">
      <c r="A460" s="1"/>
      <c r="C460" s="1"/>
      <c r="E460" s="1"/>
      <c r="G460" s="28"/>
      <c r="I460" s="1"/>
      <c r="K460" s="1"/>
    </row>
    <row r="461" spans="1:11" ht="15.75" customHeight="1">
      <c r="A461" s="1"/>
      <c r="C461" s="1"/>
      <c r="E461" s="1"/>
      <c r="G461" s="28"/>
      <c r="I461" s="1"/>
      <c r="K461" s="1"/>
    </row>
    <row r="462" spans="1:11" ht="15.75" customHeight="1">
      <c r="A462" s="1"/>
      <c r="C462" s="1"/>
      <c r="E462" s="1"/>
      <c r="G462" s="28"/>
      <c r="I462" s="1"/>
      <c r="K462" s="1"/>
    </row>
    <row r="463" spans="1:11" ht="15.75" customHeight="1">
      <c r="A463" s="1"/>
      <c r="C463" s="1"/>
      <c r="E463" s="1"/>
      <c r="G463" s="28"/>
      <c r="I463" s="1"/>
      <c r="K463" s="1"/>
    </row>
    <row r="464" spans="1:11" ht="15.75" customHeight="1">
      <c r="A464" s="1"/>
      <c r="C464" s="1"/>
      <c r="E464" s="1"/>
      <c r="G464" s="28"/>
      <c r="I464" s="1"/>
      <c r="K464" s="1"/>
    </row>
    <row r="465" spans="1:11" ht="15.75" customHeight="1">
      <c r="A465" s="1"/>
      <c r="C465" s="1"/>
      <c r="E465" s="1"/>
      <c r="G465" s="28"/>
      <c r="I465" s="1"/>
      <c r="K465" s="1"/>
    </row>
    <row r="466" spans="1:11" ht="15.75" customHeight="1">
      <c r="A466" s="1"/>
      <c r="C466" s="1"/>
      <c r="E466" s="1"/>
      <c r="G466" s="28"/>
      <c r="I466" s="1"/>
      <c r="K466" s="1"/>
    </row>
    <row r="467" spans="1:11" ht="15.75" customHeight="1">
      <c r="A467" s="1"/>
      <c r="C467" s="1"/>
      <c r="E467" s="1"/>
      <c r="G467" s="28"/>
      <c r="I467" s="1"/>
      <c r="K467" s="1"/>
    </row>
    <row r="468" spans="1:11" ht="15.75" customHeight="1">
      <c r="A468" s="1"/>
      <c r="C468" s="1"/>
      <c r="E468" s="1"/>
      <c r="G468" s="28"/>
      <c r="I468" s="1"/>
      <c r="K468" s="1"/>
    </row>
    <row r="469" spans="1:11" ht="15.75" customHeight="1">
      <c r="A469" s="1"/>
      <c r="C469" s="1"/>
      <c r="E469" s="1"/>
      <c r="G469" s="28"/>
      <c r="I469" s="1"/>
      <c r="K469" s="1"/>
    </row>
    <row r="470" spans="1:11" ht="15.75" customHeight="1">
      <c r="A470" s="1"/>
      <c r="C470" s="1"/>
      <c r="E470" s="1"/>
      <c r="G470" s="28"/>
      <c r="I470" s="1"/>
      <c r="K470" s="1"/>
    </row>
    <row r="471" spans="1:11" ht="15.75" customHeight="1">
      <c r="A471" s="1"/>
      <c r="C471" s="1"/>
      <c r="E471" s="1"/>
      <c r="G471" s="28"/>
      <c r="I471" s="1"/>
      <c r="K471" s="1"/>
    </row>
    <row r="472" spans="1:11" ht="15.75" customHeight="1">
      <c r="A472" s="1"/>
      <c r="C472" s="1"/>
      <c r="E472" s="1"/>
      <c r="G472" s="28"/>
      <c r="I472" s="1"/>
      <c r="K472" s="1"/>
    </row>
    <row r="473" spans="1:11" ht="15.75" customHeight="1">
      <c r="A473" s="1"/>
      <c r="C473" s="1"/>
      <c r="E473" s="1"/>
      <c r="G473" s="28"/>
      <c r="I473" s="1"/>
      <c r="K473" s="1"/>
    </row>
    <row r="474" spans="1:11" ht="15.75" customHeight="1">
      <c r="A474" s="1"/>
      <c r="C474" s="1"/>
      <c r="E474" s="1"/>
      <c r="G474" s="28"/>
      <c r="I474" s="1"/>
      <c r="K474" s="1"/>
    </row>
    <row r="475" spans="1:11" ht="15.75" customHeight="1">
      <c r="A475" s="1"/>
      <c r="C475" s="1"/>
      <c r="E475" s="1"/>
      <c r="G475" s="28"/>
      <c r="I475" s="1"/>
      <c r="K475" s="1"/>
    </row>
    <row r="476" spans="1:11" ht="15.75" customHeight="1">
      <c r="A476" s="1"/>
      <c r="C476" s="1"/>
      <c r="E476" s="1"/>
      <c r="G476" s="28"/>
      <c r="I476" s="1"/>
      <c r="K476" s="1"/>
    </row>
    <row r="477" spans="1:11" ht="15.75" customHeight="1">
      <c r="A477" s="1"/>
      <c r="C477" s="1"/>
      <c r="E477" s="1"/>
      <c r="G477" s="28"/>
      <c r="I477" s="1"/>
      <c r="K477" s="1"/>
    </row>
    <row r="478" spans="1:11" ht="15.75" customHeight="1">
      <c r="A478" s="1"/>
      <c r="C478" s="1"/>
      <c r="E478" s="1"/>
      <c r="G478" s="28"/>
      <c r="I478" s="1"/>
      <c r="K478" s="1"/>
    </row>
    <row r="479" spans="1:11" ht="15.75" customHeight="1">
      <c r="A479" s="1"/>
      <c r="C479" s="1"/>
      <c r="E479" s="1"/>
      <c r="G479" s="28"/>
      <c r="I479" s="1"/>
      <c r="K479" s="1"/>
    </row>
    <row r="480" spans="1:11" ht="15.75" customHeight="1">
      <c r="A480" s="1"/>
      <c r="C480" s="1"/>
      <c r="E480" s="1"/>
      <c r="G480" s="28"/>
      <c r="I480" s="1"/>
      <c r="K480" s="1"/>
    </row>
    <row r="481" spans="1:11" ht="15.75" customHeight="1">
      <c r="A481" s="1"/>
      <c r="C481" s="1"/>
      <c r="E481" s="1"/>
      <c r="G481" s="28"/>
      <c r="I481" s="1"/>
      <c r="K481" s="1"/>
    </row>
    <row r="482" spans="1:11" ht="15.75" customHeight="1">
      <c r="A482" s="1"/>
      <c r="C482" s="1"/>
      <c r="E482" s="1"/>
      <c r="G482" s="28"/>
      <c r="I482" s="1"/>
      <c r="K482" s="1"/>
    </row>
    <row r="483" spans="1:11" ht="15.75" customHeight="1">
      <c r="A483" s="1"/>
      <c r="C483" s="1"/>
      <c r="E483" s="1"/>
      <c r="G483" s="28"/>
      <c r="I483" s="1"/>
      <c r="K483" s="1"/>
    </row>
    <row r="484" spans="1:11" ht="15.75" customHeight="1">
      <c r="A484" s="1"/>
      <c r="C484" s="1"/>
      <c r="E484" s="1"/>
      <c r="G484" s="28"/>
      <c r="I484" s="1"/>
      <c r="K484" s="1"/>
    </row>
    <row r="485" spans="1:11" ht="15.75" customHeight="1">
      <c r="A485" s="1"/>
      <c r="C485" s="1"/>
      <c r="E485" s="1"/>
      <c r="G485" s="28"/>
      <c r="I485" s="1"/>
      <c r="K485" s="1"/>
    </row>
    <row r="486" spans="1:11" ht="15.75" customHeight="1">
      <c r="A486" s="1"/>
      <c r="C486" s="1"/>
      <c r="E486" s="1"/>
      <c r="G486" s="28"/>
      <c r="I486" s="1"/>
      <c r="K486" s="1"/>
    </row>
    <row r="487" spans="1:11" ht="15.75" customHeight="1">
      <c r="A487" s="1"/>
      <c r="C487" s="1"/>
      <c r="E487" s="1"/>
      <c r="G487" s="28"/>
      <c r="I487" s="1"/>
      <c r="K487" s="1"/>
    </row>
    <row r="488" spans="1:11" ht="15.75" customHeight="1">
      <c r="A488" s="1"/>
      <c r="C488" s="1"/>
      <c r="E488" s="1"/>
      <c r="G488" s="28"/>
      <c r="I488" s="1"/>
      <c r="K488" s="1"/>
    </row>
    <row r="489" spans="1:11" ht="15.75" customHeight="1">
      <c r="A489" s="1"/>
      <c r="C489" s="1"/>
      <c r="E489" s="1"/>
      <c r="G489" s="28"/>
      <c r="I489" s="1"/>
      <c r="K489" s="1"/>
    </row>
    <row r="490" spans="1:11" ht="15.75" customHeight="1">
      <c r="A490" s="1"/>
      <c r="C490" s="1"/>
      <c r="E490" s="1"/>
      <c r="G490" s="28"/>
      <c r="I490" s="1"/>
      <c r="K490" s="1"/>
    </row>
    <row r="491" spans="1:11" ht="15.75" customHeight="1">
      <c r="A491" s="1"/>
      <c r="C491" s="1"/>
      <c r="E491" s="1"/>
      <c r="G491" s="28"/>
      <c r="I491" s="1"/>
      <c r="K491" s="1"/>
    </row>
    <row r="492" spans="1:11" ht="15.75" customHeight="1">
      <c r="A492" s="1"/>
      <c r="C492" s="1"/>
      <c r="E492" s="1"/>
      <c r="G492" s="28"/>
      <c r="I492" s="1"/>
      <c r="K492" s="1"/>
    </row>
    <row r="493" spans="1:11" ht="15.75" customHeight="1">
      <c r="A493" s="1"/>
      <c r="C493" s="1"/>
      <c r="E493" s="1"/>
      <c r="G493" s="28"/>
      <c r="I493" s="1"/>
      <c r="K493" s="1"/>
    </row>
    <row r="494" spans="1:11" ht="15.75" customHeight="1">
      <c r="A494" s="1"/>
      <c r="C494" s="1"/>
      <c r="E494" s="1"/>
      <c r="G494" s="28"/>
      <c r="I494" s="1"/>
      <c r="K494" s="1"/>
    </row>
    <row r="495" spans="1:11" ht="15.75" customHeight="1">
      <c r="A495" s="1"/>
      <c r="C495" s="1"/>
      <c r="E495" s="1"/>
      <c r="G495" s="28"/>
      <c r="I495" s="1"/>
      <c r="K495" s="1"/>
    </row>
    <row r="496" spans="1:11" ht="15.75" customHeight="1">
      <c r="A496" s="1"/>
      <c r="C496" s="1"/>
      <c r="E496" s="1"/>
      <c r="G496" s="28"/>
      <c r="I496" s="1"/>
      <c r="K496" s="1"/>
    </row>
    <row r="497" spans="1:11" ht="15.75" customHeight="1">
      <c r="A497" s="1"/>
      <c r="C497" s="1"/>
      <c r="E497" s="1"/>
      <c r="G497" s="28"/>
      <c r="I497" s="1"/>
      <c r="K497" s="1"/>
    </row>
    <row r="498" spans="1:11" ht="15.75" customHeight="1">
      <c r="A498" s="1"/>
      <c r="C498" s="1"/>
      <c r="E498" s="1"/>
      <c r="G498" s="28"/>
      <c r="I498" s="1"/>
      <c r="K498" s="1"/>
    </row>
    <row r="499" spans="1:11" ht="15.75" customHeight="1">
      <c r="A499" s="1"/>
      <c r="C499" s="1"/>
      <c r="E499" s="1"/>
      <c r="G499" s="28"/>
      <c r="I499" s="1"/>
      <c r="K499" s="1"/>
    </row>
    <row r="500" spans="1:11" ht="15.75" customHeight="1">
      <c r="A500" s="1"/>
      <c r="C500" s="1"/>
      <c r="E500" s="1"/>
      <c r="G500" s="28"/>
      <c r="I500" s="1"/>
      <c r="K500" s="1"/>
    </row>
    <row r="501" spans="1:11" ht="15.75" customHeight="1">
      <c r="A501" s="1"/>
      <c r="C501" s="1"/>
      <c r="E501" s="1"/>
      <c r="G501" s="28"/>
      <c r="I501" s="1"/>
      <c r="K501" s="1"/>
    </row>
    <row r="502" spans="1:11" ht="15.75" customHeight="1">
      <c r="A502" s="1"/>
      <c r="C502" s="1"/>
      <c r="E502" s="1"/>
      <c r="G502" s="28"/>
      <c r="I502" s="1"/>
      <c r="K502" s="1"/>
    </row>
    <row r="503" spans="1:11" ht="15.75" customHeight="1">
      <c r="A503" s="1"/>
      <c r="C503" s="1"/>
      <c r="E503" s="1"/>
      <c r="G503" s="28"/>
      <c r="I503" s="1"/>
      <c r="K503" s="1"/>
    </row>
    <row r="504" spans="1:11" ht="15.75" customHeight="1">
      <c r="A504" s="1"/>
      <c r="C504" s="1"/>
      <c r="E504" s="1"/>
      <c r="G504" s="28"/>
      <c r="I504" s="1"/>
      <c r="K504" s="1"/>
    </row>
    <row r="505" spans="1:11" ht="15.75" customHeight="1">
      <c r="A505" s="1"/>
      <c r="C505" s="1"/>
      <c r="E505" s="1"/>
      <c r="G505" s="28"/>
      <c r="I505" s="1"/>
      <c r="K505" s="1"/>
    </row>
    <row r="506" spans="1:11" ht="15.75" customHeight="1">
      <c r="A506" s="1"/>
      <c r="C506" s="1"/>
      <c r="E506" s="1"/>
      <c r="G506" s="28"/>
      <c r="I506" s="1"/>
      <c r="K506" s="1"/>
    </row>
    <row r="507" spans="1:11" ht="15.75" customHeight="1">
      <c r="A507" s="1"/>
      <c r="C507" s="1"/>
      <c r="E507" s="1"/>
      <c r="G507" s="28"/>
      <c r="I507" s="1"/>
      <c r="K507" s="1"/>
    </row>
    <row r="508" spans="1:11" ht="15.75" customHeight="1">
      <c r="A508" s="1"/>
      <c r="C508" s="1"/>
      <c r="E508" s="1"/>
      <c r="G508" s="28"/>
      <c r="I508" s="1"/>
      <c r="K508" s="1"/>
    </row>
    <row r="509" spans="1:11" ht="15.75" customHeight="1">
      <c r="A509" s="1"/>
      <c r="C509" s="1"/>
      <c r="E509" s="1"/>
      <c r="G509" s="28"/>
      <c r="I509" s="1"/>
      <c r="K509" s="1"/>
    </row>
    <row r="510" spans="1:11" ht="15.75" customHeight="1">
      <c r="A510" s="1"/>
      <c r="C510" s="1"/>
      <c r="E510" s="1"/>
      <c r="G510" s="28"/>
      <c r="I510" s="1"/>
      <c r="K510" s="1"/>
    </row>
    <row r="511" spans="1:11" ht="15.75" customHeight="1">
      <c r="A511" s="1"/>
      <c r="C511" s="1"/>
      <c r="E511" s="1"/>
      <c r="G511" s="28"/>
      <c r="I511" s="1"/>
      <c r="K511" s="1"/>
    </row>
    <row r="512" spans="1:11" ht="15.75" customHeight="1">
      <c r="A512" s="1"/>
      <c r="C512" s="1"/>
      <c r="E512" s="1"/>
      <c r="G512" s="28"/>
      <c r="I512" s="1"/>
      <c r="K512" s="1"/>
    </row>
    <row r="513" spans="1:11" ht="15.75" customHeight="1">
      <c r="A513" s="1"/>
      <c r="C513" s="1"/>
      <c r="E513" s="1"/>
      <c r="G513" s="28"/>
      <c r="I513" s="1"/>
      <c r="K513" s="1"/>
    </row>
    <row r="514" spans="1:11" ht="15.75" customHeight="1">
      <c r="A514" s="1"/>
      <c r="C514" s="1"/>
      <c r="E514" s="1"/>
      <c r="G514" s="28"/>
      <c r="I514" s="1"/>
      <c r="K514" s="1"/>
    </row>
    <row r="515" spans="1:11" ht="15.75" customHeight="1">
      <c r="A515" s="1"/>
      <c r="C515" s="1"/>
      <c r="E515" s="1"/>
      <c r="G515" s="28"/>
      <c r="I515" s="1"/>
      <c r="K515" s="1"/>
    </row>
    <row r="516" spans="1:11" ht="15.75" customHeight="1">
      <c r="A516" s="1"/>
      <c r="C516" s="1"/>
      <c r="E516" s="1"/>
      <c r="G516" s="28"/>
      <c r="I516" s="1"/>
      <c r="K516" s="1"/>
    </row>
    <row r="517" spans="1:11" ht="15.75" customHeight="1">
      <c r="A517" s="1"/>
      <c r="C517" s="1"/>
      <c r="E517" s="1"/>
      <c r="G517" s="28"/>
      <c r="I517" s="1"/>
      <c r="K517" s="1"/>
    </row>
    <row r="518" spans="1:11" ht="15.75" customHeight="1">
      <c r="A518" s="1"/>
      <c r="C518" s="1"/>
      <c r="E518" s="1"/>
      <c r="G518" s="28"/>
      <c r="I518" s="1"/>
      <c r="K518" s="1"/>
    </row>
    <row r="519" spans="1:11" ht="15.75" customHeight="1">
      <c r="A519" s="1"/>
      <c r="C519" s="1"/>
      <c r="E519" s="1"/>
      <c r="G519" s="28"/>
      <c r="I519" s="1"/>
      <c r="K519" s="1"/>
    </row>
    <row r="520" spans="1:11" ht="15.75" customHeight="1">
      <c r="A520" s="1"/>
      <c r="C520" s="1"/>
      <c r="E520" s="1"/>
      <c r="G520" s="28"/>
      <c r="I520" s="1"/>
      <c r="K520" s="1"/>
    </row>
    <row r="521" spans="1:11" ht="15.75" customHeight="1">
      <c r="A521" s="1"/>
      <c r="C521" s="1"/>
      <c r="E521" s="1"/>
      <c r="G521" s="28"/>
      <c r="I521" s="1"/>
      <c r="K521" s="1"/>
    </row>
    <row r="522" spans="1:11" ht="15.75" customHeight="1">
      <c r="A522" s="1"/>
      <c r="C522" s="1"/>
      <c r="E522" s="1"/>
      <c r="G522" s="28"/>
      <c r="I522" s="1"/>
      <c r="K522" s="1"/>
    </row>
    <row r="523" spans="1:11" ht="15.75" customHeight="1">
      <c r="A523" s="1"/>
      <c r="C523" s="1"/>
      <c r="E523" s="1"/>
      <c r="G523" s="28"/>
      <c r="I523" s="1"/>
      <c r="K523" s="1"/>
    </row>
    <row r="524" spans="1:11" ht="15.75" customHeight="1">
      <c r="A524" s="1"/>
      <c r="C524" s="1"/>
      <c r="E524" s="1"/>
      <c r="G524" s="28"/>
      <c r="I524" s="1"/>
      <c r="K524" s="1"/>
    </row>
    <row r="525" spans="1:11" ht="15.75" customHeight="1">
      <c r="A525" s="1"/>
      <c r="C525" s="1"/>
      <c r="E525" s="1"/>
      <c r="G525" s="28"/>
      <c r="I525" s="1"/>
      <c r="K525" s="1"/>
    </row>
    <row r="526" spans="1:11" ht="15.75" customHeight="1">
      <c r="A526" s="1"/>
      <c r="C526" s="1"/>
      <c r="E526" s="1"/>
      <c r="G526" s="28"/>
      <c r="I526" s="1"/>
      <c r="K526" s="1"/>
    </row>
    <row r="527" spans="1:11" ht="15.75" customHeight="1">
      <c r="A527" s="1"/>
      <c r="C527" s="1"/>
      <c r="E527" s="1"/>
      <c r="G527" s="28"/>
      <c r="I527" s="1"/>
      <c r="K527" s="1"/>
    </row>
    <row r="528" spans="1:11" ht="15.75" customHeight="1">
      <c r="A528" s="1"/>
      <c r="C528" s="1"/>
      <c r="E528" s="1"/>
      <c r="G528" s="28"/>
      <c r="I528" s="1"/>
      <c r="K528" s="1"/>
    </row>
    <row r="529" spans="1:11" ht="15.75" customHeight="1">
      <c r="A529" s="1"/>
      <c r="C529" s="1"/>
      <c r="E529" s="1"/>
      <c r="G529" s="28"/>
      <c r="I529" s="1"/>
      <c r="K529" s="1"/>
    </row>
    <row r="530" spans="1:11" ht="15.75" customHeight="1">
      <c r="A530" s="1"/>
      <c r="C530" s="1"/>
      <c r="E530" s="1"/>
      <c r="G530" s="28"/>
      <c r="I530" s="1"/>
      <c r="K530" s="1"/>
    </row>
    <row r="531" spans="1:11" ht="15.75" customHeight="1">
      <c r="A531" s="1"/>
      <c r="C531" s="1"/>
      <c r="E531" s="1"/>
      <c r="G531" s="28"/>
      <c r="I531" s="1"/>
      <c r="K531" s="1"/>
    </row>
    <row r="532" spans="1:11" ht="15.75" customHeight="1">
      <c r="A532" s="1"/>
      <c r="C532" s="1"/>
      <c r="E532" s="1"/>
      <c r="G532" s="28"/>
      <c r="I532" s="1"/>
      <c r="K532" s="1"/>
    </row>
    <row r="533" spans="1:11" ht="15.75" customHeight="1">
      <c r="A533" s="1"/>
      <c r="C533" s="1"/>
      <c r="E533" s="1"/>
      <c r="G533" s="28"/>
      <c r="I533" s="1"/>
      <c r="K533" s="1"/>
    </row>
    <row r="534" spans="1:11" ht="15.75" customHeight="1">
      <c r="A534" s="1"/>
      <c r="C534" s="1"/>
      <c r="E534" s="1"/>
      <c r="G534" s="28"/>
      <c r="I534" s="1"/>
      <c r="K534" s="1"/>
    </row>
    <row r="535" spans="1:11" ht="15.75" customHeight="1">
      <c r="A535" s="1"/>
      <c r="C535" s="1"/>
      <c r="E535" s="1"/>
      <c r="G535" s="28"/>
      <c r="I535" s="1"/>
      <c r="K535" s="1"/>
    </row>
    <row r="536" spans="1:11" ht="15.75" customHeight="1">
      <c r="A536" s="1"/>
      <c r="C536" s="1"/>
      <c r="E536" s="1"/>
      <c r="G536" s="28"/>
      <c r="I536" s="1"/>
      <c r="K536" s="1"/>
    </row>
    <row r="537" spans="1:11" ht="15.75" customHeight="1">
      <c r="A537" s="1"/>
      <c r="C537" s="1"/>
      <c r="E537" s="1"/>
      <c r="G537" s="28"/>
      <c r="I537" s="1"/>
      <c r="K537" s="1"/>
    </row>
    <row r="538" spans="1:11" ht="15.75" customHeight="1">
      <c r="A538" s="1"/>
      <c r="C538" s="1"/>
      <c r="E538" s="1"/>
      <c r="G538" s="28"/>
      <c r="I538" s="1"/>
      <c r="K538" s="1"/>
    </row>
    <row r="539" spans="1:11" ht="15.75" customHeight="1">
      <c r="A539" s="1"/>
      <c r="C539" s="1"/>
      <c r="E539" s="1"/>
      <c r="G539" s="28"/>
      <c r="I539" s="1"/>
      <c r="K539" s="1"/>
    </row>
    <row r="540" spans="1:11" ht="15.75" customHeight="1">
      <c r="A540" s="1"/>
      <c r="C540" s="1"/>
      <c r="E540" s="1"/>
      <c r="G540" s="28"/>
      <c r="I540" s="1"/>
      <c r="K540" s="1"/>
    </row>
    <row r="541" spans="1:11" ht="15.75" customHeight="1">
      <c r="A541" s="1"/>
      <c r="C541" s="1"/>
      <c r="E541" s="1"/>
      <c r="G541" s="28"/>
      <c r="I541" s="1"/>
      <c r="K541" s="1"/>
    </row>
    <row r="542" spans="1:11" ht="15.75" customHeight="1">
      <c r="A542" s="1"/>
      <c r="C542" s="1"/>
      <c r="E542" s="1"/>
      <c r="G542" s="28"/>
      <c r="I542" s="1"/>
      <c r="K542" s="1"/>
    </row>
    <row r="543" spans="1:11" ht="15.75" customHeight="1">
      <c r="A543" s="1"/>
      <c r="C543" s="1"/>
      <c r="E543" s="1"/>
      <c r="G543" s="28"/>
      <c r="I543" s="1"/>
      <c r="K543" s="1"/>
    </row>
    <row r="544" spans="1:11" ht="15.75" customHeight="1">
      <c r="A544" s="1"/>
      <c r="C544" s="1"/>
      <c r="E544" s="1"/>
      <c r="G544" s="28"/>
      <c r="I544" s="1"/>
      <c r="K544" s="1"/>
    </row>
    <row r="545" spans="1:11" ht="15.75" customHeight="1">
      <c r="A545" s="1"/>
      <c r="C545" s="1"/>
      <c r="E545" s="1"/>
      <c r="G545" s="28"/>
      <c r="I545" s="1"/>
      <c r="K545" s="1"/>
    </row>
    <row r="546" spans="1:11" ht="15.75" customHeight="1">
      <c r="A546" s="1"/>
      <c r="C546" s="1"/>
      <c r="E546" s="1"/>
      <c r="G546" s="28"/>
      <c r="I546" s="1"/>
      <c r="K546" s="1"/>
    </row>
    <row r="547" spans="1:11" ht="15.75" customHeight="1">
      <c r="A547" s="1"/>
      <c r="C547" s="1"/>
      <c r="E547" s="1"/>
      <c r="G547" s="28"/>
      <c r="I547" s="1"/>
      <c r="K547" s="1"/>
    </row>
    <row r="548" spans="1:11" ht="15.75" customHeight="1">
      <c r="A548" s="1"/>
      <c r="C548" s="1"/>
      <c r="E548" s="1"/>
      <c r="G548" s="28"/>
      <c r="I548" s="1"/>
      <c r="K548" s="1"/>
    </row>
    <row r="549" spans="1:11" ht="15.75" customHeight="1">
      <c r="A549" s="1"/>
      <c r="C549" s="1"/>
      <c r="E549" s="1"/>
      <c r="G549" s="28"/>
      <c r="I549" s="1"/>
      <c r="K549" s="1"/>
    </row>
    <row r="550" spans="1:11" ht="15.75" customHeight="1">
      <c r="A550" s="1"/>
      <c r="C550" s="1"/>
      <c r="E550" s="1"/>
      <c r="G550" s="28"/>
      <c r="I550" s="1"/>
      <c r="K550" s="1"/>
    </row>
    <row r="551" spans="1:11" ht="15.75" customHeight="1">
      <c r="A551" s="1"/>
      <c r="C551" s="1"/>
      <c r="E551" s="1"/>
      <c r="G551" s="28"/>
      <c r="I551" s="1"/>
      <c r="K551" s="1"/>
    </row>
    <row r="552" spans="1:11" ht="15.75" customHeight="1">
      <c r="A552" s="1"/>
      <c r="C552" s="1"/>
      <c r="E552" s="1"/>
      <c r="G552" s="28"/>
      <c r="I552" s="1"/>
      <c r="K552" s="1"/>
    </row>
    <row r="553" spans="1:11" ht="15.75" customHeight="1">
      <c r="A553" s="1"/>
      <c r="C553" s="1"/>
      <c r="E553" s="1"/>
      <c r="G553" s="28"/>
      <c r="I553" s="1"/>
      <c r="K553" s="1"/>
    </row>
    <row r="554" spans="1:11" ht="15.75" customHeight="1">
      <c r="A554" s="1"/>
      <c r="C554" s="1"/>
      <c r="E554" s="1"/>
      <c r="G554" s="28"/>
      <c r="I554" s="1"/>
      <c r="K554" s="1"/>
    </row>
    <row r="555" spans="1:11" ht="15.75" customHeight="1">
      <c r="A555" s="1"/>
      <c r="C555" s="1"/>
      <c r="E555" s="1"/>
      <c r="G555" s="28"/>
      <c r="I555" s="1"/>
      <c r="K555" s="1"/>
    </row>
    <row r="556" spans="1:11" ht="15.75" customHeight="1">
      <c r="A556" s="1"/>
      <c r="C556" s="1"/>
      <c r="E556" s="1"/>
      <c r="G556" s="28"/>
      <c r="I556" s="1"/>
      <c r="K556" s="1"/>
    </row>
    <row r="557" spans="1:11" ht="15.75" customHeight="1">
      <c r="A557" s="1"/>
      <c r="C557" s="1"/>
      <c r="E557" s="1"/>
      <c r="G557" s="28"/>
      <c r="I557" s="1"/>
      <c r="K557" s="1"/>
    </row>
    <row r="558" spans="1:11" ht="15.75" customHeight="1">
      <c r="A558" s="1"/>
      <c r="C558" s="1"/>
      <c r="E558" s="1"/>
      <c r="G558" s="28"/>
      <c r="I558" s="1"/>
      <c r="K558" s="1"/>
    </row>
    <row r="559" spans="1:11" ht="15.75" customHeight="1">
      <c r="A559" s="1"/>
      <c r="C559" s="1"/>
      <c r="E559" s="1"/>
      <c r="G559" s="28"/>
      <c r="I559" s="1"/>
      <c r="K559" s="1"/>
    </row>
    <row r="560" spans="1:11" ht="15.75" customHeight="1">
      <c r="A560" s="1"/>
      <c r="C560" s="1"/>
      <c r="E560" s="1"/>
      <c r="G560" s="28"/>
      <c r="I560" s="1"/>
      <c r="K560" s="1"/>
    </row>
    <row r="561" spans="1:11" ht="15.75" customHeight="1">
      <c r="A561" s="1"/>
      <c r="C561" s="1"/>
      <c r="E561" s="1"/>
      <c r="G561" s="28"/>
      <c r="I561" s="1"/>
      <c r="K561" s="1"/>
    </row>
    <row r="562" spans="1:11" ht="15.75" customHeight="1">
      <c r="A562" s="1"/>
      <c r="C562" s="1"/>
      <c r="E562" s="1"/>
      <c r="G562" s="28"/>
      <c r="I562" s="1"/>
      <c r="K562" s="1"/>
    </row>
    <row r="563" spans="1:11" ht="15.75" customHeight="1">
      <c r="A563" s="1"/>
      <c r="C563" s="1"/>
      <c r="E563" s="1"/>
      <c r="G563" s="28"/>
      <c r="I563" s="1"/>
      <c r="K563" s="1"/>
    </row>
    <row r="564" spans="1:11" ht="15.75" customHeight="1">
      <c r="A564" s="1"/>
      <c r="C564" s="1"/>
      <c r="E564" s="1"/>
      <c r="G564" s="28"/>
      <c r="I564" s="1"/>
      <c r="K564" s="1"/>
    </row>
    <row r="565" spans="1:11" ht="15.75" customHeight="1">
      <c r="A565" s="1"/>
      <c r="C565" s="1"/>
      <c r="E565" s="1"/>
      <c r="G565" s="28"/>
      <c r="I565" s="1"/>
      <c r="K565" s="1"/>
    </row>
    <row r="566" spans="1:11" ht="15.75" customHeight="1">
      <c r="A566" s="1"/>
      <c r="C566" s="1"/>
      <c r="E566" s="1"/>
      <c r="G566" s="28"/>
      <c r="I566" s="1"/>
      <c r="K566" s="1"/>
    </row>
    <row r="567" spans="1:11" ht="15.75" customHeight="1">
      <c r="A567" s="1"/>
      <c r="C567" s="1"/>
      <c r="E567" s="1"/>
      <c r="G567" s="28"/>
      <c r="I567" s="1"/>
      <c r="K567" s="1"/>
    </row>
    <row r="568" spans="1:11" ht="15.75" customHeight="1">
      <c r="A568" s="1"/>
      <c r="C568" s="1"/>
      <c r="E568" s="1"/>
      <c r="G568" s="28"/>
      <c r="I568" s="1"/>
      <c r="K568" s="1"/>
    </row>
    <row r="569" spans="1:11" ht="15.75" customHeight="1">
      <c r="A569" s="1"/>
      <c r="C569" s="1"/>
      <c r="E569" s="1"/>
      <c r="G569" s="28"/>
      <c r="I569" s="1"/>
      <c r="K569" s="1"/>
    </row>
    <row r="570" spans="1:11" ht="15.75" customHeight="1">
      <c r="A570" s="1"/>
      <c r="C570" s="1"/>
      <c r="E570" s="1"/>
      <c r="G570" s="28"/>
      <c r="I570" s="1"/>
      <c r="K570" s="1"/>
    </row>
    <row r="571" spans="1:11" ht="15.75" customHeight="1">
      <c r="A571" s="1"/>
      <c r="C571" s="1"/>
      <c r="E571" s="1"/>
      <c r="G571" s="28"/>
      <c r="I571" s="1"/>
      <c r="K571" s="1"/>
    </row>
    <row r="572" spans="1:11" ht="15.75" customHeight="1">
      <c r="A572" s="1"/>
      <c r="C572" s="1"/>
      <c r="E572" s="1"/>
      <c r="G572" s="28"/>
      <c r="I572" s="1"/>
      <c r="K572" s="1"/>
    </row>
    <row r="573" spans="1:11" ht="15.75" customHeight="1">
      <c r="A573" s="1"/>
      <c r="C573" s="1"/>
      <c r="E573" s="1"/>
      <c r="G573" s="28"/>
      <c r="I573" s="1"/>
      <c r="K573" s="1"/>
    </row>
    <row r="574" spans="1:11" ht="15.75" customHeight="1">
      <c r="A574" s="1"/>
      <c r="C574" s="1"/>
      <c r="E574" s="1"/>
      <c r="G574" s="28"/>
      <c r="I574" s="1"/>
      <c r="K574" s="1"/>
    </row>
    <row r="575" spans="1:11" ht="15.75" customHeight="1">
      <c r="A575" s="1"/>
      <c r="C575" s="1"/>
      <c r="E575" s="1"/>
      <c r="G575" s="28"/>
      <c r="I575" s="1"/>
      <c r="K575" s="1"/>
    </row>
    <row r="576" spans="1:11" ht="15.75" customHeight="1">
      <c r="A576" s="1"/>
      <c r="C576" s="1"/>
      <c r="E576" s="1"/>
      <c r="G576" s="28"/>
      <c r="I576" s="1"/>
      <c r="K576" s="1"/>
    </row>
    <row r="577" spans="1:11" ht="15.75" customHeight="1">
      <c r="A577" s="1"/>
      <c r="C577" s="1"/>
      <c r="E577" s="1"/>
      <c r="G577" s="28"/>
      <c r="I577" s="1"/>
      <c r="K577" s="1"/>
    </row>
    <row r="578" spans="1:11" ht="15.75" customHeight="1">
      <c r="A578" s="1"/>
      <c r="C578" s="1"/>
      <c r="E578" s="1"/>
      <c r="G578" s="28"/>
      <c r="I578" s="1"/>
      <c r="K578" s="1"/>
    </row>
    <row r="579" spans="1:11" ht="15.75" customHeight="1">
      <c r="A579" s="1"/>
      <c r="C579" s="1"/>
      <c r="E579" s="1"/>
      <c r="G579" s="28"/>
      <c r="I579" s="1"/>
      <c r="K579" s="1"/>
    </row>
    <row r="580" spans="1:11" ht="15.75" customHeight="1">
      <c r="A580" s="1"/>
      <c r="C580" s="1"/>
      <c r="E580" s="1"/>
      <c r="G580" s="28"/>
      <c r="I580" s="1"/>
      <c r="K580" s="1"/>
    </row>
    <row r="581" spans="1:11" ht="15.75" customHeight="1">
      <c r="A581" s="1"/>
      <c r="C581" s="1"/>
      <c r="E581" s="1"/>
      <c r="G581" s="28"/>
      <c r="I581" s="1"/>
      <c r="K581" s="1"/>
    </row>
    <row r="582" spans="1:11" ht="15.75" customHeight="1">
      <c r="A582" s="1"/>
      <c r="C582" s="1"/>
      <c r="E582" s="1"/>
      <c r="G582" s="28"/>
      <c r="I582" s="1"/>
      <c r="K582" s="1"/>
    </row>
    <row r="583" spans="1:11" ht="15.75" customHeight="1">
      <c r="A583" s="1"/>
      <c r="C583" s="1"/>
      <c r="E583" s="1"/>
      <c r="G583" s="28"/>
      <c r="I583" s="1"/>
      <c r="K583" s="1"/>
    </row>
    <row r="584" spans="1:11" ht="15.75" customHeight="1">
      <c r="A584" s="1"/>
      <c r="C584" s="1"/>
      <c r="E584" s="1"/>
      <c r="G584" s="28"/>
      <c r="I584" s="1"/>
      <c r="K584" s="1"/>
    </row>
    <row r="585" spans="1:11" ht="15.75" customHeight="1">
      <c r="A585" s="1"/>
      <c r="C585" s="1"/>
      <c r="E585" s="1"/>
      <c r="G585" s="28"/>
      <c r="I585" s="1"/>
      <c r="K585" s="1"/>
    </row>
    <row r="586" spans="1:11" ht="15.75" customHeight="1">
      <c r="A586" s="1"/>
      <c r="C586" s="1"/>
      <c r="E586" s="1"/>
      <c r="G586" s="28"/>
      <c r="I586" s="1"/>
      <c r="K586" s="1"/>
    </row>
    <row r="587" spans="1:11" ht="15.75" customHeight="1">
      <c r="A587" s="1"/>
      <c r="C587" s="1"/>
      <c r="E587" s="1"/>
      <c r="G587" s="28"/>
      <c r="I587" s="1"/>
      <c r="K587" s="1"/>
    </row>
    <row r="588" spans="1:11" ht="15.75" customHeight="1">
      <c r="A588" s="1"/>
      <c r="C588" s="1"/>
      <c r="E588" s="1"/>
      <c r="G588" s="28"/>
      <c r="I588" s="1"/>
      <c r="K588" s="1"/>
    </row>
    <row r="589" spans="1:11" ht="15.75" customHeight="1">
      <c r="A589" s="1"/>
      <c r="C589" s="1"/>
      <c r="E589" s="1"/>
      <c r="G589" s="28"/>
      <c r="I589" s="1"/>
      <c r="K589" s="1"/>
    </row>
    <row r="590" spans="1:11" ht="15.75" customHeight="1">
      <c r="A590" s="1"/>
      <c r="C590" s="1"/>
      <c r="E590" s="1"/>
      <c r="G590" s="28"/>
      <c r="I590" s="1"/>
      <c r="K590" s="1"/>
    </row>
    <row r="591" spans="1:11" ht="15.75" customHeight="1">
      <c r="A591" s="1"/>
      <c r="C591" s="1"/>
      <c r="E591" s="1"/>
      <c r="G591" s="28"/>
      <c r="I591" s="1"/>
      <c r="K591" s="1"/>
    </row>
    <row r="592" spans="1:11" ht="15.75" customHeight="1">
      <c r="A592" s="1"/>
      <c r="C592" s="1"/>
      <c r="E592" s="1"/>
      <c r="G592" s="28"/>
      <c r="I592" s="1"/>
      <c r="K592" s="1"/>
    </row>
    <row r="593" spans="1:11" ht="15.75" customHeight="1">
      <c r="A593" s="1"/>
      <c r="C593" s="1"/>
      <c r="E593" s="1"/>
      <c r="G593" s="28"/>
      <c r="I593" s="1"/>
      <c r="K593" s="1"/>
    </row>
    <row r="594" spans="1:11" ht="15.75" customHeight="1">
      <c r="A594" s="1"/>
      <c r="C594" s="1"/>
      <c r="E594" s="1"/>
      <c r="G594" s="28"/>
      <c r="I594" s="1"/>
      <c r="K594" s="1"/>
    </row>
    <row r="595" spans="1:11" ht="15.75" customHeight="1">
      <c r="A595" s="1"/>
      <c r="C595" s="1"/>
      <c r="E595" s="1"/>
      <c r="G595" s="28"/>
      <c r="I595" s="1"/>
      <c r="K595" s="1"/>
    </row>
    <row r="596" spans="1:11" ht="15.75" customHeight="1">
      <c r="A596" s="1"/>
      <c r="C596" s="1"/>
      <c r="E596" s="1"/>
      <c r="G596" s="28"/>
      <c r="I596" s="1"/>
      <c r="K596" s="1"/>
    </row>
    <row r="597" spans="1:11" ht="15.75" customHeight="1">
      <c r="A597" s="1"/>
      <c r="C597" s="1"/>
      <c r="E597" s="1"/>
      <c r="G597" s="28"/>
      <c r="I597" s="1"/>
      <c r="K597" s="1"/>
    </row>
    <row r="598" spans="1:11" ht="15.75" customHeight="1">
      <c r="A598" s="1"/>
      <c r="C598" s="1"/>
      <c r="E598" s="1"/>
      <c r="G598" s="28"/>
      <c r="I598" s="1"/>
      <c r="K598" s="1"/>
    </row>
    <row r="599" spans="1:11" ht="15.75" customHeight="1">
      <c r="A599" s="1"/>
      <c r="C599" s="1"/>
      <c r="E599" s="1"/>
      <c r="G599" s="28"/>
      <c r="I599" s="1"/>
      <c r="K599" s="1"/>
    </row>
    <row r="600" spans="1:11" ht="15.75" customHeight="1">
      <c r="A600" s="1"/>
      <c r="C600" s="1"/>
      <c r="E600" s="1"/>
      <c r="G600" s="28"/>
      <c r="I600" s="1"/>
      <c r="K600" s="1"/>
    </row>
    <row r="601" spans="1:11" ht="15.75" customHeight="1">
      <c r="A601" s="1"/>
      <c r="C601" s="1"/>
      <c r="E601" s="1"/>
      <c r="G601" s="28"/>
      <c r="I601" s="1"/>
      <c r="K601" s="1"/>
    </row>
    <row r="602" spans="1:11" ht="15.75" customHeight="1">
      <c r="A602" s="1"/>
      <c r="C602" s="1"/>
      <c r="E602" s="1"/>
      <c r="G602" s="28"/>
      <c r="I602" s="1"/>
      <c r="K602" s="1"/>
    </row>
    <row r="603" spans="1:11" ht="15.75" customHeight="1">
      <c r="A603" s="1"/>
      <c r="C603" s="1"/>
      <c r="E603" s="1"/>
      <c r="G603" s="28"/>
      <c r="I603" s="1"/>
      <c r="K603" s="1"/>
    </row>
    <row r="604" spans="1:11" ht="15.75" customHeight="1">
      <c r="A604" s="1"/>
      <c r="C604" s="1"/>
      <c r="E604" s="1"/>
      <c r="G604" s="28"/>
      <c r="I604" s="1"/>
      <c r="K604" s="1"/>
    </row>
    <row r="605" spans="1:11" ht="15.75" customHeight="1">
      <c r="A605" s="1"/>
      <c r="C605" s="1"/>
      <c r="E605" s="1"/>
      <c r="G605" s="28"/>
      <c r="I605" s="1"/>
      <c r="K605" s="1"/>
    </row>
    <row r="606" spans="1:11" ht="15.75" customHeight="1">
      <c r="A606" s="1"/>
      <c r="C606" s="1"/>
      <c r="E606" s="1"/>
      <c r="G606" s="28"/>
      <c r="I606" s="1"/>
      <c r="K606" s="1"/>
    </row>
    <row r="607" spans="1:11" ht="15.75" customHeight="1">
      <c r="A607" s="1"/>
      <c r="C607" s="1"/>
      <c r="E607" s="1"/>
      <c r="G607" s="28"/>
      <c r="I607" s="1"/>
      <c r="K607" s="1"/>
    </row>
    <row r="608" spans="1:11" ht="15.75" customHeight="1">
      <c r="A608" s="1"/>
      <c r="C608" s="1"/>
      <c r="E608" s="1"/>
      <c r="G608" s="28"/>
      <c r="I608" s="1"/>
      <c r="K608" s="1"/>
    </row>
    <row r="609" spans="1:11" ht="15.75" customHeight="1">
      <c r="A609" s="1"/>
      <c r="C609" s="1"/>
      <c r="E609" s="1"/>
      <c r="G609" s="28"/>
      <c r="I609" s="1"/>
      <c r="K609" s="1"/>
    </row>
    <row r="610" spans="1:11" ht="15.75" customHeight="1">
      <c r="A610" s="1"/>
      <c r="C610" s="1"/>
      <c r="E610" s="1"/>
      <c r="G610" s="28"/>
      <c r="I610" s="1"/>
      <c r="K610" s="1"/>
    </row>
    <row r="611" spans="1:11" ht="15.75" customHeight="1">
      <c r="A611" s="1"/>
      <c r="C611" s="1"/>
      <c r="E611" s="1"/>
      <c r="G611" s="28"/>
      <c r="I611" s="1"/>
      <c r="K611" s="1"/>
    </row>
    <row r="612" spans="1:11" ht="15.75" customHeight="1">
      <c r="A612" s="1"/>
      <c r="C612" s="1"/>
      <c r="E612" s="1"/>
      <c r="G612" s="28"/>
      <c r="I612" s="1"/>
      <c r="K612" s="1"/>
    </row>
    <row r="613" spans="1:11" ht="15.75" customHeight="1">
      <c r="A613" s="1"/>
      <c r="C613" s="1"/>
      <c r="E613" s="1"/>
      <c r="G613" s="28"/>
      <c r="I613" s="1"/>
      <c r="K613" s="1"/>
    </row>
    <row r="614" spans="1:11" ht="15.75" customHeight="1">
      <c r="A614" s="1"/>
      <c r="C614" s="1"/>
      <c r="E614" s="1"/>
      <c r="G614" s="28"/>
      <c r="I614" s="1"/>
      <c r="K614" s="1"/>
    </row>
    <row r="615" spans="1:11" ht="15.75" customHeight="1">
      <c r="A615" s="1"/>
      <c r="C615" s="1"/>
      <c r="E615" s="1"/>
      <c r="G615" s="28"/>
      <c r="I615" s="1"/>
      <c r="K615" s="1"/>
    </row>
    <row r="616" spans="1:11" ht="15.75" customHeight="1">
      <c r="A616" s="1"/>
      <c r="C616" s="1"/>
      <c r="E616" s="1"/>
      <c r="G616" s="28"/>
      <c r="I616" s="1"/>
      <c r="K616" s="1"/>
    </row>
    <row r="617" spans="1:11" ht="15.75" customHeight="1">
      <c r="A617" s="1"/>
      <c r="C617" s="1"/>
      <c r="E617" s="1"/>
      <c r="G617" s="28"/>
      <c r="I617" s="1"/>
      <c r="K617" s="1"/>
    </row>
    <row r="618" spans="1:11" ht="15.75" customHeight="1">
      <c r="A618" s="1"/>
      <c r="C618" s="1"/>
      <c r="E618" s="1"/>
      <c r="G618" s="28"/>
      <c r="I618" s="1"/>
      <c r="K618" s="1"/>
    </row>
    <row r="619" spans="1:11" ht="15.75" customHeight="1">
      <c r="A619" s="1"/>
      <c r="C619" s="1"/>
      <c r="E619" s="1"/>
      <c r="G619" s="28"/>
      <c r="I619" s="1"/>
      <c r="K619" s="1"/>
    </row>
    <row r="620" spans="1:11" ht="15.75" customHeight="1">
      <c r="A620" s="1"/>
      <c r="C620" s="1"/>
      <c r="E620" s="1"/>
      <c r="G620" s="28"/>
      <c r="I620" s="1"/>
      <c r="K620" s="1"/>
    </row>
    <row r="621" spans="1:11" ht="15.75" customHeight="1">
      <c r="A621" s="1"/>
      <c r="C621" s="1"/>
      <c r="E621" s="1"/>
      <c r="G621" s="28"/>
      <c r="I621" s="1"/>
      <c r="K621" s="1"/>
    </row>
    <row r="622" spans="1:11" ht="15.75" customHeight="1">
      <c r="A622" s="1"/>
      <c r="C622" s="1"/>
      <c r="E622" s="1"/>
      <c r="G622" s="28"/>
      <c r="I622" s="1"/>
      <c r="K622" s="1"/>
    </row>
    <row r="623" spans="1:11" ht="15.75" customHeight="1">
      <c r="A623" s="1"/>
      <c r="C623" s="1"/>
      <c r="E623" s="1"/>
      <c r="G623" s="28"/>
      <c r="I623" s="1"/>
      <c r="K623" s="1"/>
    </row>
    <row r="624" spans="1:11" ht="15.75" customHeight="1">
      <c r="A624" s="1"/>
      <c r="C624" s="1"/>
      <c r="E624" s="1"/>
      <c r="G624" s="28"/>
      <c r="I624" s="1"/>
      <c r="K624" s="1"/>
    </row>
    <row r="625" spans="1:11" ht="15.75" customHeight="1">
      <c r="A625" s="1"/>
      <c r="C625" s="1"/>
      <c r="E625" s="1"/>
      <c r="G625" s="28"/>
      <c r="I625" s="1"/>
      <c r="K625" s="1"/>
    </row>
    <row r="626" spans="1:11" ht="15.75" customHeight="1">
      <c r="A626" s="1"/>
      <c r="C626" s="1"/>
      <c r="E626" s="1"/>
      <c r="G626" s="28"/>
      <c r="I626" s="1"/>
      <c r="K626" s="1"/>
    </row>
    <row r="627" spans="1:11" ht="15.75" customHeight="1">
      <c r="A627" s="1"/>
      <c r="C627" s="1"/>
      <c r="E627" s="1"/>
      <c r="G627" s="28"/>
      <c r="I627" s="1"/>
      <c r="K627" s="1"/>
    </row>
    <row r="628" spans="1:11" ht="15.75" customHeight="1">
      <c r="A628" s="1"/>
      <c r="C628" s="1"/>
      <c r="E628" s="1"/>
      <c r="G628" s="28"/>
      <c r="I628" s="1"/>
      <c r="K628" s="1"/>
    </row>
    <row r="629" spans="1:11" ht="15.75" customHeight="1">
      <c r="A629" s="1"/>
      <c r="C629" s="1"/>
      <c r="E629" s="1"/>
      <c r="G629" s="28"/>
      <c r="I629" s="1"/>
      <c r="K629" s="1"/>
    </row>
    <row r="630" spans="1:11" ht="15.75" customHeight="1">
      <c r="A630" s="1"/>
      <c r="C630" s="1"/>
      <c r="E630" s="1"/>
      <c r="G630" s="28"/>
      <c r="I630" s="1"/>
      <c r="K630" s="1"/>
    </row>
    <row r="631" spans="1:11" ht="15.75" customHeight="1">
      <c r="A631" s="1"/>
      <c r="C631" s="1"/>
      <c r="E631" s="1"/>
      <c r="G631" s="28"/>
      <c r="I631" s="1"/>
      <c r="K631" s="1"/>
    </row>
    <row r="632" spans="1:11" ht="15.75" customHeight="1">
      <c r="A632" s="1"/>
      <c r="C632" s="1"/>
      <c r="E632" s="1"/>
      <c r="G632" s="28"/>
      <c r="I632" s="1"/>
      <c r="K632" s="1"/>
    </row>
    <row r="633" spans="1:11" ht="15.75" customHeight="1">
      <c r="A633" s="1"/>
      <c r="C633" s="1"/>
      <c r="E633" s="1"/>
      <c r="G633" s="28"/>
      <c r="I633" s="1"/>
      <c r="K633" s="1"/>
    </row>
    <row r="634" spans="1:11" ht="15.75" customHeight="1">
      <c r="A634" s="1"/>
      <c r="C634" s="1"/>
      <c r="E634" s="1"/>
      <c r="G634" s="28"/>
      <c r="I634" s="1"/>
      <c r="K634" s="1"/>
    </row>
    <row r="635" spans="1:11" ht="15.75" customHeight="1">
      <c r="A635" s="1"/>
      <c r="C635" s="1"/>
      <c r="E635" s="1"/>
      <c r="G635" s="28"/>
      <c r="I635" s="1"/>
      <c r="K635" s="1"/>
    </row>
    <row r="636" spans="1:11" ht="15.75" customHeight="1">
      <c r="A636" s="1"/>
      <c r="C636" s="1"/>
      <c r="E636" s="1"/>
      <c r="G636" s="28"/>
      <c r="I636" s="1"/>
      <c r="K636" s="1"/>
    </row>
    <row r="637" spans="1:11" ht="15.75" customHeight="1">
      <c r="A637" s="1"/>
      <c r="C637" s="1"/>
      <c r="E637" s="1"/>
      <c r="G637" s="28"/>
      <c r="I637" s="1"/>
      <c r="K637" s="1"/>
    </row>
    <row r="638" spans="1:11" ht="15.75" customHeight="1">
      <c r="A638" s="1"/>
      <c r="C638" s="1"/>
      <c r="E638" s="1"/>
      <c r="G638" s="28"/>
      <c r="I638" s="1"/>
      <c r="K638" s="1"/>
    </row>
    <row r="639" spans="1:11" ht="15.75" customHeight="1">
      <c r="A639" s="1"/>
      <c r="C639" s="1"/>
      <c r="E639" s="1"/>
      <c r="G639" s="28"/>
      <c r="I639" s="1"/>
      <c r="K639" s="1"/>
    </row>
    <row r="640" spans="1:11" ht="15.75" customHeight="1">
      <c r="A640" s="1"/>
      <c r="C640" s="1"/>
      <c r="E640" s="1"/>
      <c r="G640" s="28"/>
      <c r="I640" s="1"/>
      <c r="K640" s="1"/>
    </row>
    <row r="641" spans="1:11" ht="15.75" customHeight="1">
      <c r="A641" s="1"/>
      <c r="C641" s="1"/>
      <c r="E641" s="1"/>
      <c r="G641" s="28"/>
      <c r="I641" s="1"/>
      <c r="K641" s="1"/>
    </row>
    <row r="642" spans="1:11" ht="15.75" customHeight="1">
      <c r="A642" s="1"/>
      <c r="C642" s="1"/>
      <c r="E642" s="1"/>
      <c r="G642" s="28"/>
      <c r="I642" s="1"/>
      <c r="K642" s="1"/>
    </row>
    <row r="643" spans="1:11" ht="15.75" customHeight="1">
      <c r="A643" s="1"/>
      <c r="C643" s="1"/>
      <c r="E643" s="1"/>
      <c r="G643" s="28"/>
      <c r="I643" s="1"/>
      <c r="K643" s="1"/>
    </row>
    <row r="644" spans="1:11" ht="15.75" customHeight="1">
      <c r="A644" s="1"/>
      <c r="C644" s="1"/>
      <c r="E644" s="1"/>
      <c r="G644" s="28"/>
      <c r="I644" s="1"/>
      <c r="K644" s="1"/>
    </row>
    <row r="645" spans="1:11" ht="15.75" customHeight="1">
      <c r="A645" s="1"/>
      <c r="C645" s="1"/>
      <c r="E645" s="1"/>
      <c r="G645" s="28"/>
      <c r="I645" s="1"/>
      <c r="K645" s="1"/>
    </row>
    <row r="646" spans="1:11" ht="15.75" customHeight="1">
      <c r="A646" s="1"/>
      <c r="C646" s="1"/>
      <c r="E646" s="1"/>
      <c r="G646" s="28"/>
      <c r="I646" s="1"/>
      <c r="K646" s="1"/>
    </row>
    <row r="647" spans="1:11" ht="15.75" customHeight="1">
      <c r="A647" s="1"/>
      <c r="C647" s="1"/>
      <c r="E647" s="1"/>
      <c r="G647" s="28"/>
      <c r="I647" s="1"/>
      <c r="K647" s="1"/>
    </row>
    <row r="648" spans="1:11" ht="15.75" customHeight="1">
      <c r="A648" s="1"/>
      <c r="C648" s="1"/>
      <c r="E648" s="1"/>
      <c r="G648" s="28"/>
      <c r="I648" s="1"/>
      <c r="K648" s="1"/>
    </row>
    <row r="649" spans="1:11" ht="15.75" customHeight="1">
      <c r="A649" s="1"/>
      <c r="C649" s="1"/>
      <c r="E649" s="1"/>
      <c r="G649" s="28"/>
      <c r="I649" s="1"/>
      <c r="K649" s="1"/>
    </row>
    <row r="650" spans="1:11" ht="15.75" customHeight="1">
      <c r="A650" s="1"/>
      <c r="C650" s="1"/>
      <c r="E650" s="1"/>
      <c r="G650" s="28"/>
      <c r="I650" s="1"/>
      <c r="K650" s="1"/>
    </row>
    <row r="651" spans="1:11" ht="15.75" customHeight="1">
      <c r="A651" s="1"/>
      <c r="C651" s="1"/>
      <c r="E651" s="1"/>
      <c r="G651" s="28"/>
      <c r="I651" s="1"/>
      <c r="K651" s="1"/>
    </row>
    <row r="652" spans="1:11" ht="15.75" customHeight="1">
      <c r="A652" s="1"/>
      <c r="C652" s="1"/>
      <c r="E652" s="1"/>
      <c r="G652" s="28"/>
      <c r="I652" s="1"/>
      <c r="K652" s="1"/>
    </row>
    <row r="653" spans="1:11" ht="15.75" customHeight="1">
      <c r="A653" s="1"/>
      <c r="C653" s="1"/>
      <c r="E653" s="1"/>
      <c r="G653" s="28"/>
      <c r="I653" s="1"/>
      <c r="K653" s="1"/>
    </row>
    <row r="654" spans="1:11" ht="15.75" customHeight="1">
      <c r="A654" s="1"/>
      <c r="C654" s="1"/>
      <c r="E654" s="1"/>
      <c r="G654" s="28"/>
      <c r="I654" s="1"/>
      <c r="K654" s="1"/>
    </row>
    <row r="655" spans="1:11" ht="15.75" customHeight="1">
      <c r="A655" s="1"/>
      <c r="C655" s="1"/>
      <c r="E655" s="1"/>
      <c r="G655" s="28"/>
      <c r="I655" s="1"/>
      <c r="K655" s="1"/>
    </row>
    <row r="656" spans="1:11" ht="15.75" customHeight="1">
      <c r="A656" s="1"/>
      <c r="C656" s="1"/>
      <c r="E656" s="1"/>
      <c r="G656" s="28"/>
      <c r="I656" s="1"/>
      <c r="K656" s="1"/>
    </row>
    <row r="657" spans="1:11" ht="15.75" customHeight="1">
      <c r="A657" s="1"/>
      <c r="C657" s="1"/>
      <c r="E657" s="1"/>
      <c r="G657" s="28"/>
      <c r="I657" s="1"/>
      <c r="K657" s="1"/>
    </row>
    <row r="658" spans="1:11" ht="15.75" customHeight="1">
      <c r="A658" s="1"/>
      <c r="C658" s="1"/>
      <c r="E658" s="1"/>
      <c r="G658" s="28"/>
      <c r="I658" s="1"/>
      <c r="K658" s="1"/>
    </row>
    <row r="659" spans="1:11" ht="15.75" customHeight="1">
      <c r="A659" s="1"/>
      <c r="C659" s="1"/>
      <c r="E659" s="1"/>
      <c r="G659" s="28"/>
      <c r="I659" s="1"/>
      <c r="K659" s="1"/>
    </row>
    <row r="660" spans="1:11" ht="15.75" customHeight="1">
      <c r="A660" s="1"/>
      <c r="C660" s="1"/>
      <c r="E660" s="1"/>
      <c r="G660" s="28"/>
      <c r="I660" s="1"/>
      <c r="K660" s="1"/>
    </row>
    <row r="661" spans="1:11" ht="15.75" customHeight="1">
      <c r="A661" s="1"/>
      <c r="C661" s="1"/>
      <c r="E661" s="1"/>
      <c r="G661" s="28"/>
      <c r="I661" s="1"/>
      <c r="K661" s="1"/>
    </row>
    <row r="662" spans="1:11" ht="15.75" customHeight="1">
      <c r="A662" s="1"/>
      <c r="C662" s="1"/>
      <c r="E662" s="1"/>
      <c r="G662" s="28"/>
      <c r="I662" s="1"/>
      <c r="K662" s="1"/>
    </row>
    <row r="663" spans="1:11" ht="15.75" customHeight="1">
      <c r="A663" s="1"/>
      <c r="C663" s="1"/>
      <c r="E663" s="1"/>
      <c r="G663" s="28"/>
      <c r="I663" s="1"/>
      <c r="K663" s="1"/>
    </row>
    <row r="664" spans="1:11" ht="15.75" customHeight="1">
      <c r="A664" s="1"/>
      <c r="C664" s="1"/>
      <c r="E664" s="1"/>
      <c r="G664" s="28"/>
      <c r="I664" s="1"/>
      <c r="K664" s="1"/>
    </row>
    <row r="665" spans="1:11" ht="15.75" customHeight="1">
      <c r="A665" s="1"/>
      <c r="C665" s="1"/>
      <c r="E665" s="1"/>
      <c r="G665" s="28"/>
      <c r="I665" s="1"/>
      <c r="K665" s="1"/>
    </row>
    <row r="666" spans="1:11" ht="15.75" customHeight="1">
      <c r="A666" s="1"/>
      <c r="C666" s="1"/>
      <c r="E666" s="1"/>
      <c r="G666" s="28"/>
      <c r="I666" s="1"/>
      <c r="K666" s="1"/>
    </row>
    <row r="667" spans="1:11" ht="15.75" customHeight="1">
      <c r="A667" s="1"/>
      <c r="C667" s="1"/>
      <c r="E667" s="1"/>
      <c r="G667" s="28"/>
      <c r="I667" s="1"/>
      <c r="K667" s="1"/>
    </row>
    <row r="668" spans="1:11" ht="15.75" customHeight="1">
      <c r="A668" s="1"/>
      <c r="C668" s="1"/>
      <c r="E668" s="1"/>
      <c r="G668" s="28"/>
      <c r="I668" s="1"/>
      <c r="K668" s="1"/>
    </row>
    <row r="669" spans="1:11" ht="15.75" customHeight="1">
      <c r="A669" s="1"/>
      <c r="C669" s="1"/>
      <c r="E669" s="1"/>
      <c r="G669" s="28"/>
      <c r="I669" s="1"/>
      <c r="K669" s="1"/>
    </row>
    <row r="670" spans="1:11" ht="15.75" customHeight="1">
      <c r="A670" s="1"/>
      <c r="C670" s="1"/>
      <c r="E670" s="1"/>
      <c r="G670" s="28"/>
      <c r="I670" s="1"/>
      <c r="K670" s="1"/>
    </row>
    <row r="671" spans="1:11" ht="15.75" customHeight="1">
      <c r="A671" s="1"/>
      <c r="C671" s="1"/>
      <c r="E671" s="1"/>
      <c r="G671" s="28"/>
      <c r="I671" s="1"/>
      <c r="K671" s="1"/>
    </row>
    <row r="672" spans="1:11" ht="15.75" customHeight="1">
      <c r="A672" s="1"/>
      <c r="C672" s="1"/>
      <c r="E672" s="1"/>
      <c r="G672" s="28"/>
      <c r="I672" s="1"/>
      <c r="K672" s="1"/>
    </row>
    <row r="673" spans="1:11" ht="15.75" customHeight="1">
      <c r="A673" s="1"/>
      <c r="C673" s="1"/>
      <c r="E673" s="1"/>
      <c r="G673" s="28"/>
      <c r="I673" s="1"/>
      <c r="K673" s="1"/>
    </row>
    <row r="674" spans="1:11" ht="15.75" customHeight="1">
      <c r="A674" s="1"/>
      <c r="C674" s="1"/>
      <c r="E674" s="1"/>
      <c r="G674" s="28"/>
      <c r="I674" s="1"/>
      <c r="K674" s="1"/>
    </row>
    <row r="675" spans="1:11" ht="15.75" customHeight="1">
      <c r="A675" s="1"/>
      <c r="C675" s="1"/>
      <c r="E675" s="1"/>
      <c r="G675" s="28"/>
      <c r="I675" s="1"/>
      <c r="K675" s="1"/>
    </row>
    <row r="676" spans="1:11" ht="15.75" customHeight="1">
      <c r="A676" s="1"/>
      <c r="C676" s="1"/>
      <c r="E676" s="1"/>
      <c r="G676" s="28"/>
      <c r="I676" s="1"/>
      <c r="K676" s="1"/>
    </row>
    <row r="677" spans="1:11" ht="15.75" customHeight="1">
      <c r="A677" s="1"/>
      <c r="C677" s="1"/>
      <c r="E677" s="1"/>
      <c r="G677" s="28"/>
      <c r="I677" s="1"/>
      <c r="K677" s="1"/>
    </row>
    <row r="678" spans="1:11" ht="15.75" customHeight="1">
      <c r="A678" s="1"/>
      <c r="C678" s="1"/>
      <c r="E678" s="1"/>
      <c r="G678" s="28"/>
      <c r="I678" s="1"/>
      <c r="K678" s="1"/>
    </row>
    <row r="679" spans="1:11" ht="15.75" customHeight="1">
      <c r="A679" s="1"/>
      <c r="C679" s="1"/>
      <c r="E679" s="1"/>
      <c r="G679" s="28"/>
      <c r="I679" s="1"/>
      <c r="K679" s="1"/>
    </row>
    <row r="680" spans="1:11" ht="15.75" customHeight="1">
      <c r="A680" s="1"/>
      <c r="C680" s="1"/>
      <c r="E680" s="1"/>
      <c r="G680" s="28"/>
      <c r="I680" s="1"/>
      <c r="K680" s="1"/>
    </row>
    <row r="681" spans="1:11" ht="15.75" customHeight="1">
      <c r="A681" s="1"/>
      <c r="C681" s="1"/>
      <c r="E681" s="1"/>
      <c r="G681" s="28"/>
      <c r="I681" s="1"/>
      <c r="K681" s="1"/>
    </row>
    <row r="682" spans="1:11" ht="15.75" customHeight="1">
      <c r="A682" s="1"/>
      <c r="C682" s="1"/>
      <c r="E682" s="1"/>
      <c r="G682" s="28"/>
      <c r="I682" s="1"/>
      <c r="K682" s="1"/>
    </row>
    <row r="683" spans="1:11" ht="15.75" customHeight="1">
      <c r="A683" s="1"/>
      <c r="C683" s="1"/>
      <c r="E683" s="1"/>
      <c r="G683" s="28"/>
      <c r="I683" s="1"/>
      <c r="K683" s="1"/>
    </row>
    <row r="684" spans="1:11" ht="15.75" customHeight="1">
      <c r="A684" s="1"/>
      <c r="C684" s="1"/>
      <c r="E684" s="1"/>
      <c r="G684" s="28"/>
      <c r="I684" s="1"/>
      <c r="K684" s="1"/>
    </row>
    <row r="685" spans="1:11" ht="15.75" customHeight="1">
      <c r="A685" s="1"/>
      <c r="C685" s="1"/>
      <c r="E685" s="1"/>
      <c r="G685" s="28"/>
      <c r="I685" s="1"/>
      <c r="K685" s="1"/>
    </row>
    <row r="686" spans="1:11" ht="15.75" customHeight="1">
      <c r="A686" s="1"/>
      <c r="C686" s="1"/>
      <c r="E686" s="1"/>
      <c r="G686" s="28"/>
      <c r="I686" s="1"/>
      <c r="K686" s="1"/>
    </row>
    <row r="687" spans="1:11" ht="15.75" customHeight="1">
      <c r="A687" s="1"/>
      <c r="C687" s="1"/>
      <c r="E687" s="1"/>
      <c r="G687" s="28"/>
      <c r="I687" s="1"/>
      <c r="K687" s="1"/>
    </row>
    <row r="688" spans="1:11" ht="15.75" customHeight="1">
      <c r="A688" s="1"/>
      <c r="C688" s="1"/>
      <c r="E688" s="1"/>
      <c r="G688" s="28"/>
      <c r="I688" s="1"/>
      <c r="K688" s="1"/>
    </row>
    <row r="689" spans="1:11" ht="15.75" customHeight="1">
      <c r="A689" s="1"/>
      <c r="C689" s="1"/>
      <c r="E689" s="1"/>
      <c r="G689" s="28"/>
      <c r="I689" s="1"/>
      <c r="K689" s="1"/>
    </row>
    <row r="690" spans="1:11" ht="15.75" customHeight="1">
      <c r="A690" s="1"/>
      <c r="C690" s="1"/>
      <c r="E690" s="1"/>
      <c r="G690" s="28"/>
      <c r="I690" s="1"/>
      <c r="K690" s="1"/>
    </row>
    <row r="691" spans="1:11" ht="15.75" customHeight="1">
      <c r="A691" s="1"/>
      <c r="C691" s="1"/>
      <c r="E691" s="1"/>
      <c r="G691" s="28"/>
      <c r="I691" s="1"/>
      <c r="K691" s="1"/>
    </row>
    <row r="692" spans="1:11" ht="15.75" customHeight="1">
      <c r="A692" s="1"/>
      <c r="C692" s="1"/>
      <c r="E692" s="1"/>
      <c r="G692" s="28"/>
      <c r="I692" s="1"/>
      <c r="K692" s="1"/>
    </row>
    <row r="693" spans="1:11" ht="15.75" customHeight="1">
      <c r="A693" s="1"/>
      <c r="C693" s="1"/>
      <c r="E693" s="1"/>
      <c r="G693" s="28"/>
      <c r="I693" s="1"/>
      <c r="K693" s="1"/>
    </row>
    <row r="694" spans="1:11" ht="15.75" customHeight="1">
      <c r="A694" s="1"/>
      <c r="C694" s="1"/>
      <c r="E694" s="1"/>
      <c r="G694" s="28"/>
      <c r="I694" s="1"/>
      <c r="K694" s="1"/>
    </row>
    <row r="695" spans="1:11" ht="15.75" customHeight="1">
      <c r="A695" s="1"/>
      <c r="C695" s="1"/>
      <c r="E695" s="1"/>
      <c r="G695" s="28"/>
      <c r="I695" s="1"/>
      <c r="K695" s="1"/>
    </row>
    <row r="696" spans="1:11" ht="15.75" customHeight="1">
      <c r="A696" s="1"/>
      <c r="C696" s="1"/>
      <c r="E696" s="1"/>
      <c r="G696" s="28"/>
      <c r="I696" s="1"/>
      <c r="K696" s="1"/>
    </row>
    <row r="697" spans="1:11" ht="15.75" customHeight="1">
      <c r="A697" s="1"/>
      <c r="C697" s="1"/>
      <c r="E697" s="1"/>
      <c r="G697" s="28"/>
      <c r="I697" s="1"/>
      <c r="K697" s="1"/>
    </row>
    <row r="698" spans="1:11" ht="15.75" customHeight="1">
      <c r="A698" s="1"/>
      <c r="C698" s="1"/>
      <c r="E698" s="1"/>
      <c r="G698" s="28"/>
      <c r="I698" s="1"/>
      <c r="K698" s="1"/>
    </row>
    <row r="699" spans="1:11" ht="15.75" customHeight="1">
      <c r="A699" s="1"/>
      <c r="C699" s="1"/>
      <c r="E699" s="1"/>
      <c r="G699" s="28"/>
      <c r="I699" s="1"/>
      <c r="K699" s="1"/>
    </row>
    <row r="700" spans="1:11" ht="15.75" customHeight="1">
      <c r="A700" s="1"/>
      <c r="C700" s="1"/>
      <c r="E700" s="1"/>
      <c r="G700" s="28"/>
      <c r="I700" s="1"/>
      <c r="K700" s="1"/>
    </row>
    <row r="701" spans="1:11" ht="15.75" customHeight="1">
      <c r="A701" s="1"/>
      <c r="C701" s="1"/>
      <c r="E701" s="1"/>
      <c r="G701" s="28"/>
      <c r="I701" s="1"/>
      <c r="K701" s="1"/>
    </row>
    <row r="702" spans="1:11" ht="15.75" customHeight="1">
      <c r="A702" s="1"/>
      <c r="C702" s="1"/>
      <c r="E702" s="1"/>
      <c r="G702" s="28"/>
      <c r="I702" s="1"/>
      <c r="K702" s="1"/>
    </row>
    <row r="703" spans="1:11" ht="15.75" customHeight="1">
      <c r="A703" s="1"/>
      <c r="C703" s="1"/>
      <c r="E703" s="1"/>
      <c r="G703" s="28"/>
      <c r="I703" s="1"/>
      <c r="K703" s="1"/>
    </row>
    <row r="704" spans="1:11" ht="15.75" customHeight="1">
      <c r="A704" s="1"/>
      <c r="C704" s="1"/>
      <c r="E704" s="1"/>
      <c r="G704" s="28"/>
      <c r="I704" s="1"/>
      <c r="K704" s="1"/>
    </row>
    <row r="705" spans="1:11" ht="15.75" customHeight="1">
      <c r="A705" s="1"/>
      <c r="C705" s="1"/>
      <c r="E705" s="1"/>
      <c r="G705" s="28"/>
      <c r="I705" s="1"/>
      <c r="K705" s="1"/>
    </row>
    <row r="706" spans="1:11" ht="15.75" customHeight="1">
      <c r="A706" s="1"/>
      <c r="C706" s="1"/>
      <c r="E706" s="1"/>
      <c r="G706" s="28"/>
      <c r="I706" s="1"/>
      <c r="K706" s="1"/>
    </row>
    <row r="707" spans="1:11" ht="15.75" customHeight="1">
      <c r="A707" s="1"/>
      <c r="C707" s="1"/>
      <c r="E707" s="1"/>
      <c r="G707" s="28"/>
      <c r="I707" s="1"/>
      <c r="K707" s="1"/>
    </row>
    <row r="708" spans="1:11" ht="15.75" customHeight="1">
      <c r="A708" s="1"/>
      <c r="C708" s="1"/>
      <c r="E708" s="1"/>
      <c r="G708" s="28"/>
      <c r="I708" s="1"/>
      <c r="K708" s="1"/>
    </row>
    <row r="709" spans="1:11" ht="15.75" customHeight="1">
      <c r="A709" s="1"/>
      <c r="C709" s="1"/>
      <c r="E709" s="1"/>
      <c r="G709" s="28"/>
      <c r="I709" s="1"/>
      <c r="K709" s="1"/>
    </row>
    <row r="710" spans="1:11" ht="15.75" customHeight="1">
      <c r="A710" s="1"/>
      <c r="C710" s="1"/>
      <c r="E710" s="1"/>
      <c r="G710" s="28"/>
      <c r="I710" s="1"/>
      <c r="K710" s="1"/>
    </row>
    <row r="711" spans="1:11" ht="15.75" customHeight="1">
      <c r="A711" s="1"/>
      <c r="C711" s="1"/>
      <c r="E711" s="1"/>
      <c r="G711" s="28"/>
      <c r="I711" s="1"/>
      <c r="K711" s="1"/>
    </row>
    <row r="712" spans="1:11" ht="15.75" customHeight="1">
      <c r="A712" s="1"/>
      <c r="C712" s="1"/>
      <c r="E712" s="1"/>
      <c r="G712" s="28"/>
      <c r="I712" s="1"/>
      <c r="K712" s="1"/>
    </row>
    <row r="713" spans="1:11" ht="15.75" customHeight="1">
      <c r="A713" s="1"/>
      <c r="C713" s="1"/>
      <c r="E713" s="1"/>
      <c r="G713" s="28"/>
      <c r="I713" s="1"/>
      <c r="K713" s="1"/>
    </row>
    <row r="714" spans="1:11" ht="15.75" customHeight="1">
      <c r="A714" s="1"/>
      <c r="C714" s="1"/>
      <c r="E714" s="1"/>
      <c r="G714" s="28"/>
      <c r="I714" s="1"/>
      <c r="K714" s="1"/>
    </row>
    <row r="715" spans="1:11" ht="15.75" customHeight="1">
      <c r="A715" s="1"/>
      <c r="C715" s="1"/>
      <c r="E715" s="1"/>
      <c r="G715" s="28"/>
      <c r="I715" s="1"/>
      <c r="K715" s="1"/>
    </row>
    <row r="716" spans="1:11" ht="15.75" customHeight="1">
      <c r="A716" s="1"/>
      <c r="C716" s="1"/>
      <c r="E716" s="1"/>
      <c r="G716" s="28"/>
      <c r="I716" s="1"/>
      <c r="K716" s="1"/>
    </row>
    <row r="717" spans="1:11" ht="15.75" customHeight="1">
      <c r="A717" s="1"/>
      <c r="C717" s="1"/>
      <c r="E717" s="1"/>
      <c r="G717" s="28"/>
      <c r="I717" s="1"/>
      <c r="K717" s="1"/>
    </row>
    <row r="718" spans="1:11" ht="15.75" customHeight="1">
      <c r="A718" s="1"/>
      <c r="C718" s="1"/>
      <c r="E718" s="1"/>
      <c r="G718" s="28"/>
      <c r="I718" s="1"/>
      <c r="K718" s="1"/>
    </row>
    <row r="719" spans="1:11" ht="15.75" customHeight="1">
      <c r="A719" s="1"/>
      <c r="C719" s="1"/>
      <c r="E719" s="1"/>
      <c r="G719" s="28"/>
      <c r="I719" s="1"/>
      <c r="K719" s="1"/>
    </row>
    <row r="720" spans="1:11" ht="15.75" customHeight="1">
      <c r="A720" s="1"/>
      <c r="C720" s="1"/>
      <c r="E720" s="1"/>
      <c r="G720" s="28"/>
      <c r="I720" s="1"/>
      <c r="K720" s="1"/>
    </row>
    <row r="721" spans="1:11" ht="15.75" customHeight="1">
      <c r="A721" s="1"/>
      <c r="C721" s="1"/>
      <c r="E721" s="1"/>
      <c r="G721" s="28"/>
      <c r="I721" s="1"/>
      <c r="K721" s="1"/>
    </row>
    <row r="722" spans="1:11" ht="15.75" customHeight="1">
      <c r="A722" s="1"/>
      <c r="C722" s="1"/>
      <c r="E722" s="1"/>
      <c r="G722" s="28"/>
      <c r="I722" s="1"/>
      <c r="K722" s="1"/>
    </row>
    <row r="723" spans="1:11" ht="15.75" customHeight="1">
      <c r="A723" s="1"/>
      <c r="C723" s="1"/>
      <c r="E723" s="1"/>
      <c r="G723" s="28"/>
      <c r="I723" s="1"/>
      <c r="K723" s="1"/>
    </row>
    <row r="724" spans="1:11" ht="15.75" customHeight="1">
      <c r="A724" s="1"/>
      <c r="C724" s="1"/>
      <c r="E724" s="1"/>
      <c r="G724" s="28"/>
      <c r="I724" s="1"/>
      <c r="K724" s="1"/>
    </row>
    <row r="725" spans="1:11" ht="15.75" customHeight="1">
      <c r="A725" s="1"/>
      <c r="C725" s="1"/>
      <c r="E725" s="1"/>
      <c r="G725" s="28"/>
      <c r="I725" s="1"/>
      <c r="K725" s="1"/>
    </row>
    <row r="726" spans="1:11" ht="15.75" customHeight="1">
      <c r="A726" s="1"/>
      <c r="C726" s="1"/>
      <c r="E726" s="1"/>
      <c r="G726" s="28"/>
      <c r="I726" s="1"/>
      <c r="K726" s="1"/>
    </row>
    <row r="727" spans="1:11" ht="15.75" customHeight="1">
      <c r="A727" s="1"/>
      <c r="C727" s="1"/>
      <c r="E727" s="1"/>
      <c r="G727" s="28"/>
      <c r="I727" s="1"/>
      <c r="K727" s="1"/>
    </row>
    <row r="728" spans="1:11" ht="15.75" customHeight="1">
      <c r="A728" s="1"/>
      <c r="C728" s="1"/>
      <c r="E728" s="1"/>
      <c r="G728" s="28"/>
      <c r="I728" s="1"/>
      <c r="K728" s="1"/>
    </row>
    <row r="729" spans="1:11" ht="15.75" customHeight="1">
      <c r="A729" s="1"/>
      <c r="C729" s="1"/>
      <c r="E729" s="1"/>
      <c r="G729" s="28"/>
      <c r="I729" s="1"/>
      <c r="K729" s="1"/>
    </row>
    <row r="730" spans="1:11" ht="15.75" customHeight="1">
      <c r="A730" s="1"/>
      <c r="C730" s="1"/>
      <c r="E730" s="1"/>
      <c r="G730" s="28"/>
      <c r="I730" s="1"/>
      <c r="K730" s="1"/>
    </row>
    <row r="731" spans="1:11" ht="15.75" customHeight="1">
      <c r="A731" s="1"/>
      <c r="C731" s="1"/>
      <c r="E731" s="1"/>
      <c r="G731" s="28"/>
      <c r="I731" s="1"/>
      <c r="K731" s="1"/>
    </row>
    <row r="732" spans="1:11" ht="15.75" customHeight="1">
      <c r="A732" s="1"/>
      <c r="C732" s="1"/>
      <c r="E732" s="1"/>
      <c r="G732" s="28"/>
      <c r="I732" s="1"/>
      <c r="K732" s="1"/>
    </row>
    <row r="733" spans="1:11" ht="15.75" customHeight="1">
      <c r="A733" s="1"/>
      <c r="C733" s="1"/>
      <c r="E733" s="1"/>
      <c r="G733" s="28"/>
      <c r="I733" s="1"/>
      <c r="K733" s="1"/>
    </row>
    <row r="734" spans="1:11" ht="15.75" customHeight="1">
      <c r="A734" s="1"/>
      <c r="C734" s="1"/>
      <c r="E734" s="1"/>
      <c r="G734" s="28"/>
      <c r="I734" s="1"/>
      <c r="K734" s="1"/>
    </row>
    <row r="735" spans="1:11" ht="15.75" customHeight="1">
      <c r="A735" s="1"/>
      <c r="C735" s="1"/>
      <c r="E735" s="1"/>
      <c r="G735" s="28"/>
      <c r="I735" s="1"/>
      <c r="K735" s="1"/>
    </row>
    <row r="736" spans="1:11" ht="15.75" customHeight="1">
      <c r="A736" s="1"/>
      <c r="C736" s="1"/>
      <c r="E736" s="1"/>
      <c r="G736" s="28"/>
      <c r="I736" s="1"/>
      <c r="K736" s="1"/>
    </row>
    <row r="737" spans="1:11" ht="15.75" customHeight="1">
      <c r="A737" s="1"/>
      <c r="C737" s="1"/>
      <c r="E737" s="1"/>
      <c r="G737" s="28"/>
      <c r="I737" s="1"/>
      <c r="K737" s="1"/>
    </row>
    <row r="738" spans="1:11" ht="15.75" customHeight="1">
      <c r="A738" s="1"/>
      <c r="C738" s="1"/>
      <c r="E738" s="1"/>
      <c r="G738" s="28"/>
      <c r="I738" s="1"/>
      <c r="K738" s="1"/>
    </row>
    <row r="739" spans="1:11" ht="15.75" customHeight="1">
      <c r="A739" s="1"/>
      <c r="C739" s="1"/>
      <c r="E739" s="1"/>
      <c r="G739" s="28"/>
      <c r="I739" s="1"/>
      <c r="K739" s="1"/>
    </row>
    <row r="740" spans="1:11" ht="15.75" customHeight="1">
      <c r="A740" s="1"/>
      <c r="C740" s="1"/>
      <c r="E740" s="1"/>
      <c r="G740" s="28"/>
      <c r="I740" s="1"/>
      <c r="K740" s="1"/>
    </row>
    <row r="741" spans="1:11" ht="15.75" customHeight="1">
      <c r="A741" s="1"/>
      <c r="C741" s="1"/>
      <c r="E741" s="1"/>
      <c r="G741" s="28"/>
      <c r="I741" s="1"/>
      <c r="K741" s="1"/>
    </row>
    <row r="742" spans="1:11" ht="15.75" customHeight="1">
      <c r="A742" s="1"/>
      <c r="C742" s="1"/>
      <c r="E742" s="1"/>
      <c r="G742" s="28"/>
      <c r="I742" s="1"/>
      <c r="K742" s="1"/>
    </row>
    <row r="743" spans="1:11" ht="15.75" customHeight="1">
      <c r="A743" s="1"/>
      <c r="C743" s="1"/>
      <c r="E743" s="1"/>
      <c r="G743" s="28"/>
      <c r="I743" s="1"/>
      <c r="K743" s="1"/>
    </row>
    <row r="744" spans="1:11" ht="15.75" customHeight="1">
      <c r="A744" s="1"/>
      <c r="C744" s="1"/>
      <c r="E744" s="1"/>
      <c r="G744" s="28"/>
      <c r="I744" s="1"/>
      <c r="K744" s="1"/>
    </row>
    <row r="745" spans="1:11" ht="15.75" customHeight="1">
      <c r="A745" s="1"/>
      <c r="C745" s="1"/>
      <c r="E745" s="1"/>
      <c r="G745" s="28"/>
      <c r="I745" s="1"/>
      <c r="K745" s="1"/>
    </row>
    <row r="746" spans="1:11" ht="15.75" customHeight="1">
      <c r="A746" s="1"/>
      <c r="C746" s="1"/>
      <c r="E746" s="1"/>
      <c r="G746" s="28"/>
      <c r="I746" s="1"/>
      <c r="K746" s="1"/>
    </row>
    <row r="747" spans="1:11" ht="15.75" customHeight="1">
      <c r="A747" s="1"/>
      <c r="C747" s="1"/>
      <c r="E747" s="1"/>
      <c r="G747" s="28"/>
      <c r="I747" s="1"/>
      <c r="K747" s="1"/>
    </row>
    <row r="748" spans="1:11" ht="15.75" customHeight="1">
      <c r="A748" s="1"/>
      <c r="C748" s="1"/>
      <c r="E748" s="1"/>
      <c r="G748" s="28"/>
      <c r="I748" s="1"/>
      <c r="K748" s="1"/>
    </row>
    <row r="749" spans="1:11" ht="15.75" customHeight="1">
      <c r="A749" s="1"/>
      <c r="C749" s="1"/>
      <c r="E749" s="1"/>
      <c r="G749" s="28"/>
      <c r="I749" s="1"/>
      <c r="K749" s="1"/>
    </row>
    <row r="750" spans="1:11" ht="15.75" customHeight="1">
      <c r="A750" s="1"/>
      <c r="C750" s="1"/>
      <c r="E750" s="1"/>
      <c r="G750" s="28"/>
      <c r="I750" s="1"/>
      <c r="K750" s="1"/>
    </row>
    <row r="751" spans="1:11" ht="15.75" customHeight="1">
      <c r="A751" s="1"/>
      <c r="C751" s="1"/>
      <c r="E751" s="1"/>
      <c r="G751" s="28"/>
      <c r="I751" s="1"/>
      <c r="K751" s="1"/>
    </row>
    <row r="752" spans="1:11" ht="15.75" customHeight="1">
      <c r="A752" s="1"/>
      <c r="C752" s="1"/>
      <c r="E752" s="1"/>
      <c r="G752" s="28"/>
      <c r="I752" s="1"/>
      <c r="K752" s="1"/>
    </row>
    <row r="753" spans="1:11" ht="15.75" customHeight="1">
      <c r="A753" s="1"/>
      <c r="C753" s="1"/>
      <c r="E753" s="1"/>
      <c r="G753" s="28"/>
      <c r="I753" s="1"/>
      <c r="K753" s="1"/>
    </row>
    <row r="754" spans="1:11" ht="15.75" customHeight="1">
      <c r="A754" s="1"/>
      <c r="C754" s="1"/>
      <c r="E754" s="1"/>
      <c r="G754" s="28"/>
      <c r="I754" s="1"/>
      <c r="K754" s="1"/>
    </row>
    <row r="755" spans="1:11" ht="15.75" customHeight="1">
      <c r="A755" s="1"/>
      <c r="C755" s="1"/>
      <c r="E755" s="1"/>
      <c r="G755" s="28"/>
      <c r="I755" s="1"/>
      <c r="K755" s="1"/>
    </row>
    <row r="756" spans="1:11" ht="15.75" customHeight="1">
      <c r="A756" s="1"/>
      <c r="C756" s="1"/>
      <c r="E756" s="1"/>
      <c r="G756" s="28"/>
      <c r="I756" s="1"/>
      <c r="K756" s="1"/>
    </row>
    <row r="757" spans="1:11" ht="15.75" customHeight="1">
      <c r="A757" s="1"/>
      <c r="C757" s="1"/>
      <c r="E757" s="1"/>
      <c r="G757" s="28"/>
      <c r="I757" s="1"/>
      <c r="K757" s="1"/>
    </row>
    <row r="758" spans="1:11" ht="15.75" customHeight="1">
      <c r="A758" s="1"/>
      <c r="C758" s="1"/>
      <c r="E758" s="1"/>
      <c r="G758" s="28"/>
      <c r="I758" s="1"/>
      <c r="K758" s="1"/>
    </row>
    <row r="759" spans="1:11" ht="15.75" customHeight="1">
      <c r="A759" s="1"/>
      <c r="C759" s="1"/>
      <c r="E759" s="1"/>
      <c r="G759" s="28"/>
      <c r="I759" s="1"/>
      <c r="K759" s="1"/>
    </row>
    <row r="760" spans="1:11" ht="15.75" customHeight="1">
      <c r="A760" s="1"/>
      <c r="C760" s="1"/>
      <c r="E760" s="1"/>
      <c r="G760" s="28"/>
      <c r="I760" s="1"/>
      <c r="K760" s="1"/>
    </row>
    <row r="761" spans="1:11" ht="15.75" customHeight="1">
      <c r="A761" s="1"/>
      <c r="C761" s="1"/>
      <c r="E761" s="1"/>
      <c r="G761" s="28"/>
      <c r="I761" s="1"/>
      <c r="K761" s="1"/>
    </row>
    <row r="762" spans="1:11" ht="15.75" customHeight="1">
      <c r="A762" s="1"/>
      <c r="C762" s="1"/>
      <c r="E762" s="1"/>
      <c r="G762" s="28"/>
      <c r="I762" s="1"/>
      <c r="K762" s="1"/>
    </row>
    <row r="763" spans="1:11" ht="15.75" customHeight="1">
      <c r="A763" s="1"/>
      <c r="C763" s="1"/>
      <c r="E763" s="1"/>
      <c r="G763" s="28"/>
      <c r="I763" s="1"/>
      <c r="K763" s="1"/>
    </row>
    <row r="764" spans="1:11" ht="15.75" customHeight="1">
      <c r="A764" s="1"/>
      <c r="C764" s="1"/>
      <c r="E764" s="1"/>
      <c r="G764" s="28"/>
      <c r="I764" s="1"/>
      <c r="K764" s="1"/>
    </row>
    <row r="765" spans="1:11" ht="15.75" customHeight="1">
      <c r="A765" s="1"/>
      <c r="C765" s="1"/>
      <c r="E765" s="1"/>
      <c r="G765" s="28"/>
      <c r="I765" s="1"/>
      <c r="K765" s="1"/>
    </row>
    <row r="766" spans="1:11" ht="15.75" customHeight="1">
      <c r="A766" s="1"/>
      <c r="C766" s="1"/>
      <c r="E766" s="1"/>
      <c r="G766" s="28"/>
      <c r="I766" s="1"/>
      <c r="K766" s="1"/>
    </row>
    <row r="767" spans="1:11" ht="15.75" customHeight="1">
      <c r="A767" s="1"/>
      <c r="C767" s="1"/>
      <c r="E767" s="1"/>
      <c r="G767" s="28"/>
      <c r="I767" s="1"/>
      <c r="K767" s="1"/>
    </row>
    <row r="768" spans="1:11" ht="15.75" customHeight="1">
      <c r="A768" s="1"/>
      <c r="C768" s="1"/>
      <c r="E768" s="1"/>
      <c r="G768" s="28"/>
      <c r="I768" s="1"/>
      <c r="K768" s="1"/>
    </row>
    <row r="769" spans="1:11" ht="15.75" customHeight="1">
      <c r="A769" s="1"/>
      <c r="C769" s="1"/>
      <c r="E769" s="1"/>
      <c r="G769" s="28"/>
      <c r="I769" s="1"/>
      <c r="K769" s="1"/>
    </row>
    <row r="770" spans="1:11" ht="15.75" customHeight="1">
      <c r="A770" s="1"/>
      <c r="C770" s="1"/>
      <c r="E770" s="1"/>
      <c r="G770" s="28"/>
      <c r="I770" s="1"/>
      <c r="K770" s="1"/>
    </row>
    <row r="771" spans="1:11" ht="15.75" customHeight="1">
      <c r="A771" s="1"/>
      <c r="C771" s="1"/>
      <c r="E771" s="1"/>
      <c r="G771" s="28"/>
      <c r="I771" s="1"/>
      <c r="K771" s="1"/>
    </row>
    <row r="772" spans="1:11" ht="15.75" customHeight="1">
      <c r="A772" s="1"/>
      <c r="C772" s="1"/>
      <c r="E772" s="1"/>
      <c r="G772" s="28"/>
      <c r="I772" s="1"/>
      <c r="K772" s="1"/>
    </row>
    <row r="773" spans="1:11" ht="15.75" customHeight="1">
      <c r="A773" s="1"/>
      <c r="C773" s="1"/>
      <c r="E773" s="1"/>
      <c r="G773" s="28"/>
      <c r="I773" s="1"/>
      <c r="K773" s="1"/>
    </row>
    <row r="774" spans="1:11" ht="15.75" customHeight="1">
      <c r="A774" s="1"/>
      <c r="C774" s="1"/>
      <c r="E774" s="1"/>
      <c r="G774" s="28"/>
      <c r="I774" s="1"/>
      <c r="K774" s="1"/>
    </row>
    <row r="775" spans="1:11" ht="15.75" customHeight="1">
      <c r="A775" s="1"/>
      <c r="C775" s="1"/>
      <c r="E775" s="1"/>
      <c r="G775" s="28"/>
      <c r="I775" s="1"/>
      <c r="K775" s="1"/>
    </row>
    <row r="776" spans="1:11" ht="15.75" customHeight="1">
      <c r="A776" s="1"/>
      <c r="C776" s="1"/>
      <c r="E776" s="1"/>
      <c r="G776" s="28"/>
      <c r="I776" s="1"/>
      <c r="K776" s="1"/>
    </row>
    <row r="777" spans="1:11" ht="15.75" customHeight="1">
      <c r="A777" s="1"/>
      <c r="C777" s="1"/>
      <c r="E777" s="1"/>
      <c r="G777" s="28"/>
      <c r="I777" s="1"/>
      <c r="K777" s="1"/>
    </row>
    <row r="778" spans="1:11" ht="15.75" customHeight="1">
      <c r="A778" s="1"/>
      <c r="C778" s="1"/>
      <c r="E778" s="1"/>
      <c r="G778" s="28"/>
      <c r="I778" s="1"/>
      <c r="K778" s="1"/>
    </row>
    <row r="779" spans="1:11" ht="15.75" customHeight="1">
      <c r="A779" s="1"/>
      <c r="C779" s="1"/>
      <c r="E779" s="1"/>
      <c r="G779" s="28"/>
      <c r="I779" s="1"/>
      <c r="K779" s="1"/>
    </row>
    <row r="780" spans="1:11" ht="15.75" customHeight="1">
      <c r="A780" s="1"/>
      <c r="C780" s="1"/>
      <c r="E780" s="1"/>
      <c r="G780" s="28"/>
      <c r="I780" s="1"/>
      <c r="K780" s="1"/>
    </row>
    <row r="781" spans="1:11" ht="15.75" customHeight="1">
      <c r="A781" s="1"/>
      <c r="C781" s="1"/>
      <c r="E781" s="1"/>
      <c r="G781" s="28"/>
      <c r="I781" s="1"/>
      <c r="K781" s="1"/>
    </row>
    <row r="782" spans="1:11" ht="15.75" customHeight="1">
      <c r="A782" s="1"/>
      <c r="C782" s="1"/>
      <c r="E782" s="1"/>
      <c r="G782" s="28"/>
      <c r="I782" s="1"/>
      <c r="K782" s="1"/>
    </row>
    <row r="783" spans="1:11" ht="15.75" customHeight="1">
      <c r="A783" s="1"/>
      <c r="C783" s="1"/>
      <c r="E783" s="1"/>
      <c r="G783" s="28"/>
      <c r="I783" s="1"/>
      <c r="K783" s="1"/>
    </row>
    <row r="784" spans="1:11" ht="15.75" customHeight="1">
      <c r="A784" s="1"/>
      <c r="C784" s="1"/>
      <c r="E784" s="1"/>
      <c r="G784" s="28"/>
      <c r="I784" s="1"/>
      <c r="K784" s="1"/>
    </row>
    <row r="785" spans="1:11" ht="15.75" customHeight="1">
      <c r="A785" s="1"/>
      <c r="C785" s="1"/>
      <c r="E785" s="1"/>
      <c r="G785" s="28"/>
      <c r="I785" s="1"/>
      <c r="K785" s="1"/>
    </row>
    <row r="786" spans="1:11" ht="15.75" customHeight="1">
      <c r="A786" s="1"/>
      <c r="C786" s="1"/>
      <c r="E786" s="1"/>
      <c r="G786" s="28"/>
      <c r="I786" s="1"/>
      <c r="K786" s="1"/>
    </row>
    <row r="787" spans="1:11" ht="15.75" customHeight="1">
      <c r="A787" s="1"/>
      <c r="C787" s="1"/>
      <c r="E787" s="1"/>
      <c r="G787" s="28"/>
      <c r="I787" s="1"/>
      <c r="K787" s="1"/>
    </row>
    <row r="788" spans="1:11" ht="15.75" customHeight="1">
      <c r="A788" s="1"/>
      <c r="C788" s="1"/>
      <c r="E788" s="1"/>
      <c r="G788" s="28"/>
      <c r="I788" s="1"/>
      <c r="K788" s="1"/>
    </row>
    <row r="789" spans="1:11" ht="15.75" customHeight="1">
      <c r="A789" s="1"/>
      <c r="C789" s="1"/>
      <c r="E789" s="1"/>
      <c r="G789" s="28"/>
      <c r="I789" s="1"/>
      <c r="K789" s="1"/>
    </row>
    <row r="790" spans="1:11" ht="15.75" customHeight="1">
      <c r="A790" s="1"/>
      <c r="C790" s="1"/>
      <c r="E790" s="1"/>
      <c r="G790" s="28"/>
      <c r="I790" s="1"/>
      <c r="K790" s="1"/>
    </row>
    <row r="791" spans="1:11" ht="15.75" customHeight="1">
      <c r="A791" s="1"/>
      <c r="C791" s="1"/>
      <c r="E791" s="1"/>
      <c r="G791" s="28"/>
      <c r="I791" s="1"/>
      <c r="K791" s="1"/>
    </row>
    <row r="792" spans="1:11" ht="15.75" customHeight="1">
      <c r="A792" s="1"/>
      <c r="C792" s="1"/>
      <c r="E792" s="1"/>
      <c r="G792" s="28"/>
      <c r="I792" s="1"/>
      <c r="K792" s="1"/>
    </row>
    <row r="793" spans="1:11" ht="15.75" customHeight="1">
      <c r="A793" s="1"/>
      <c r="C793" s="1"/>
      <c r="E793" s="1"/>
      <c r="G793" s="28"/>
      <c r="I793" s="1"/>
      <c r="K793" s="1"/>
    </row>
    <row r="794" spans="1:11" ht="15.75" customHeight="1">
      <c r="A794" s="1"/>
      <c r="C794" s="1"/>
      <c r="E794" s="1"/>
      <c r="G794" s="28"/>
      <c r="I794" s="1"/>
      <c r="K794" s="1"/>
    </row>
    <row r="795" spans="1:11" ht="15.75" customHeight="1">
      <c r="A795" s="1"/>
      <c r="C795" s="1"/>
      <c r="E795" s="1"/>
      <c r="G795" s="28"/>
      <c r="I795" s="1"/>
      <c r="K795" s="1"/>
    </row>
    <row r="796" spans="1:11" ht="15.75" customHeight="1">
      <c r="A796" s="1"/>
      <c r="C796" s="1"/>
      <c r="E796" s="1"/>
      <c r="G796" s="28"/>
      <c r="I796" s="1"/>
      <c r="K796" s="1"/>
    </row>
    <row r="797" spans="1:11" ht="15.75" customHeight="1">
      <c r="A797" s="1"/>
      <c r="C797" s="1"/>
      <c r="E797" s="1"/>
      <c r="G797" s="28"/>
      <c r="I797" s="1"/>
      <c r="K797" s="1"/>
    </row>
    <row r="798" spans="1:11" ht="15.75" customHeight="1">
      <c r="A798" s="1"/>
      <c r="C798" s="1"/>
      <c r="E798" s="1"/>
      <c r="G798" s="28"/>
      <c r="I798" s="1"/>
      <c r="K798" s="1"/>
    </row>
    <row r="799" spans="1:11" ht="15.75" customHeight="1">
      <c r="A799" s="1"/>
      <c r="C799" s="1"/>
      <c r="E799" s="1"/>
      <c r="G799" s="28"/>
      <c r="I799" s="1"/>
      <c r="K799" s="1"/>
    </row>
    <row r="800" spans="1:11" ht="15.75" customHeight="1">
      <c r="A800" s="1"/>
      <c r="C800" s="1"/>
      <c r="E800" s="1"/>
      <c r="G800" s="28"/>
      <c r="I800" s="1"/>
      <c r="K800" s="1"/>
    </row>
    <row r="801" spans="1:11" ht="15.75" customHeight="1">
      <c r="A801" s="1"/>
      <c r="C801" s="1"/>
      <c r="E801" s="1"/>
      <c r="G801" s="28"/>
      <c r="I801" s="1"/>
      <c r="K801" s="1"/>
    </row>
    <row r="802" spans="1:11" ht="15.75" customHeight="1">
      <c r="A802" s="1"/>
      <c r="C802" s="1"/>
      <c r="E802" s="1"/>
      <c r="G802" s="28"/>
      <c r="I802" s="1"/>
      <c r="K802" s="1"/>
    </row>
    <row r="803" spans="1:11" ht="15.75" customHeight="1">
      <c r="A803" s="1"/>
      <c r="C803" s="1"/>
      <c r="E803" s="1"/>
      <c r="G803" s="28"/>
      <c r="I803" s="1"/>
      <c r="K803" s="1"/>
    </row>
    <row r="804" spans="1:11" ht="15.75" customHeight="1">
      <c r="A804" s="1"/>
      <c r="C804" s="1"/>
      <c r="E804" s="1"/>
      <c r="G804" s="28"/>
      <c r="I804" s="1"/>
      <c r="K804" s="1"/>
    </row>
    <row r="805" spans="1:11" ht="15.75" customHeight="1">
      <c r="A805" s="1"/>
      <c r="C805" s="1"/>
      <c r="E805" s="1"/>
      <c r="G805" s="28"/>
      <c r="I805" s="1"/>
      <c r="K805" s="1"/>
    </row>
    <row r="806" spans="1:11" ht="15.75" customHeight="1">
      <c r="A806" s="1"/>
      <c r="C806" s="1"/>
      <c r="E806" s="1"/>
      <c r="G806" s="28"/>
      <c r="I806" s="1"/>
      <c r="K806" s="1"/>
    </row>
    <row r="807" spans="1:11" ht="15.75" customHeight="1">
      <c r="A807" s="1"/>
      <c r="C807" s="1"/>
      <c r="E807" s="1"/>
      <c r="G807" s="28"/>
      <c r="I807" s="1"/>
      <c r="K807" s="1"/>
    </row>
    <row r="808" spans="1:11" ht="15.75" customHeight="1">
      <c r="A808" s="1"/>
      <c r="C808" s="1"/>
      <c r="E808" s="1"/>
      <c r="G808" s="28"/>
      <c r="I808" s="1"/>
      <c r="K808" s="1"/>
    </row>
    <row r="809" spans="1:11" ht="15.75" customHeight="1">
      <c r="A809" s="1"/>
      <c r="C809" s="1"/>
      <c r="E809" s="1"/>
      <c r="G809" s="28"/>
      <c r="I809" s="1"/>
      <c r="K809" s="1"/>
    </row>
    <row r="810" spans="1:11" ht="15.75" customHeight="1">
      <c r="A810" s="1"/>
      <c r="C810" s="1"/>
      <c r="E810" s="1"/>
      <c r="G810" s="28"/>
      <c r="I810" s="1"/>
      <c r="K810" s="1"/>
    </row>
    <row r="811" spans="1:11" ht="15.75" customHeight="1">
      <c r="A811" s="1"/>
      <c r="C811" s="1"/>
      <c r="E811" s="1"/>
      <c r="G811" s="28"/>
      <c r="I811" s="1"/>
      <c r="K811" s="1"/>
    </row>
    <row r="812" spans="1:11" ht="15.75" customHeight="1">
      <c r="A812" s="1"/>
      <c r="C812" s="1"/>
      <c r="E812" s="1"/>
      <c r="G812" s="28"/>
      <c r="I812" s="1"/>
      <c r="K812" s="1"/>
    </row>
    <row r="813" spans="1:11" ht="15.75" customHeight="1">
      <c r="A813" s="1"/>
      <c r="C813" s="1"/>
      <c r="E813" s="1"/>
      <c r="G813" s="28"/>
      <c r="I813" s="1"/>
      <c r="K813" s="1"/>
    </row>
    <row r="814" spans="1:11" ht="15.75" customHeight="1">
      <c r="A814" s="1"/>
      <c r="C814" s="1"/>
      <c r="E814" s="1"/>
      <c r="G814" s="28"/>
      <c r="I814" s="1"/>
      <c r="K814" s="1"/>
    </row>
    <row r="815" spans="1:11" ht="15.75" customHeight="1">
      <c r="A815" s="1"/>
      <c r="C815" s="1"/>
      <c r="E815" s="1"/>
      <c r="G815" s="28"/>
      <c r="I815" s="1"/>
      <c r="K815" s="1"/>
    </row>
    <row r="816" spans="1:11" ht="15.75" customHeight="1">
      <c r="A816" s="1"/>
      <c r="C816" s="1"/>
      <c r="E816" s="1"/>
      <c r="G816" s="28"/>
      <c r="I816" s="1"/>
      <c r="K816" s="1"/>
    </row>
    <row r="817" spans="1:11" ht="15.75" customHeight="1">
      <c r="A817" s="1"/>
      <c r="C817" s="1"/>
      <c r="E817" s="1"/>
      <c r="G817" s="28"/>
      <c r="I817" s="1"/>
      <c r="K817" s="1"/>
    </row>
    <row r="818" spans="1:11" ht="15.75" customHeight="1">
      <c r="A818" s="1"/>
      <c r="C818" s="1"/>
      <c r="E818" s="1"/>
      <c r="G818" s="28"/>
      <c r="I818" s="1"/>
      <c r="K818" s="1"/>
    </row>
    <row r="819" spans="1:11" ht="15.75" customHeight="1">
      <c r="A819" s="1"/>
      <c r="C819" s="1"/>
      <c r="E819" s="1"/>
      <c r="G819" s="28"/>
      <c r="I819" s="1"/>
      <c r="K819" s="1"/>
    </row>
    <row r="820" spans="1:11" ht="15.75" customHeight="1">
      <c r="A820" s="1"/>
      <c r="C820" s="1"/>
      <c r="E820" s="1"/>
      <c r="G820" s="28"/>
      <c r="I820" s="1"/>
      <c r="K820" s="1"/>
    </row>
    <row r="821" spans="1:11" ht="15.75" customHeight="1">
      <c r="A821" s="1"/>
      <c r="C821" s="1"/>
      <c r="E821" s="1"/>
      <c r="G821" s="28"/>
      <c r="I821" s="1"/>
      <c r="K821" s="1"/>
    </row>
    <row r="822" spans="1:11" ht="15.75" customHeight="1">
      <c r="A822" s="1"/>
      <c r="C822" s="1"/>
      <c r="E822" s="1"/>
      <c r="G822" s="28"/>
      <c r="I822" s="1"/>
      <c r="K822" s="1"/>
    </row>
    <row r="823" spans="1:11" ht="15.75" customHeight="1">
      <c r="A823" s="1"/>
      <c r="C823" s="1"/>
      <c r="E823" s="1"/>
      <c r="G823" s="28"/>
      <c r="I823" s="1"/>
      <c r="K823" s="1"/>
    </row>
    <row r="824" spans="1:11" ht="15.75" customHeight="1">
      <c r="A824" s="1"/>
      <c r="C824" s="1"/>
      <c r="E824" s="1"/>
      <c r="G824" s="28"/>
      <c r="I824" s="1"/>
      <c r="K824" s="1"/>
    </row>
    <row r="825" spans="1:11" ht="15.75" customHeight="1">
      <c r="A825" s="1"/>
      <c r="C825" s="1"/>
      <c r="E825" s="1"/>
      <c r="G825" s="28"/>
      <c r="I825" s="1"/>
      <c r="K825" s="1"/>
    </row>
    <row r="826" spans="1:11" ht="15.75" customHeight="1">
      <c r="A826" s="1"/>
      <c r="C826" s="1"/>
      <c r="E826" s="1"/>
      <c r="G826" s="28"/>
      <c r="I826" s="1"/>
      <c r="K826" s="1"/>
    </row>
    <row r="827" spans="1:11" ht="15.75" customHeight="1">
      <c r="A827" s="1"/>
      <c r="C827" s="1"/>
      <c r="E827" s="1"/>
      <c r="G827" s="28"/>
      <c r="I827" s="1"/>
      <c r="K827" s="1"/>
    </row>
    <row r="828" spans="1:11" ht="15.75" customHeight="1">
      <c r="A828" s="1"/>
      <c r="C828" s="1"/>
      <c r="E828" s="1"/>
      <c r="G828" s="28"/>
      <c r="I828" s="1"/>
      <c r="K828" s="1"/>
    </row>
    <row r="829" spans="1:11" ht="15.75" customHeight="1">
      <c r="A829" s="1"/>
      <c r="C829" s="1"/>
      <c r="E829" s="1"/>
      <c r="G829" s="28"/>
      <c r="I829" s="1"/>
      <c r="K829" s="1"/>
    </row>
    <row r="830" spans="1:11" ht="15.75" customHeight="1">
      <c r="A830" s="1"/>
      <c r="C830" s="1"/>
      <c r="E830" s="1"/>
      <c r="G830" s="28"/>
      <c r="I830" s="1"/>
      <c r="K830" s="1"/>
    </row>
    <row r="831" spans="1:11" ht="15.75" customHeight="1">
      <c r="A831" s="1"/>
      <c r="C831" s="1"/>
      <c r="E831" s="1"/>
      <c r="G831" s="28"/>
      <c r="I831" s="1"/>
      <c r="K831" s="1"/>
    </row>
    <row r="832" spans="1:11" ht="15.75" customHeight="1">
      <c r="A832" s="1"/>
      <c r="C832" s="1"/>
      <c r="E832" s="1"/>
      <c r="G832" s="28"/>
      <c r="I832" s="1"/>
      <c r="K832" s="1"/>
    </row>
    <row r="833" spans="1:11" ht="15.75" customHeight="1">
      <c r="A833" s="1"/>
      <c r="C833" s="1"/>
      <c r="E833" s="1"/>
      <c r="G833" s="28"/>
      <c r="I833" s="1"/>
      <c r="K833" s="1"/>
    </row>
    <row r="834" spans="1:11" ht="15.75" customHeight="1">
      <c r="A834" s="1"/>
      <c r="C834" s="1"/>
      <c r="E834" s="1"/>
      <c r="G834" s="28"/>
      <c r="I834" s="1"/>
      <c r="K834" s="1"/>
    </row>
    <row r="835" spans="1:11" ht="15.75" customHeight="1">
      <c r="A835" s="1"/>
      <c r="C835" s="1"/>
      <c r="E835" s="1"/>
      <c r="G835" s="28"/>
      <c r="I835" s="1"/>
      <c r="K835" s="1"/>
    </row>
    <row r="836" spans="1:11" ht="15.75" customHeight="1">
      <c r="A836" s="1"/>
      <c r="C836" s="1"/>
      <c r="E836" s="1"/>
      <c r="G836" s="28"/>
      <c r="I836" s="1"/>
      <c r="K836" s="1"/>
    </row>
    <row r="837" spans="1:11" ht="15.75" customHeight="1">
      <c r="A837" s="1"/>
      <c r="C837" s="1"/>
      <c r="E837" s="1"/>
      <c r="G837" s="28"/>
      <c r="I837" s="1"/>
      <c r="K837" s="1"/>
    </row>
    <row r="838" spans="1:11" ht="15.75" customHeight="1">
      <c r="A838" s="1"/>
      <c r="C838" s="1"/>
      <c r="E838" s="1"/>
      <c r="G838" s="28"/>
      <c r="I838" s="1"/>
      <c r="K838" s="1"/>
    </row>
    <row r="839" spans="1:11" ht="15.75" customHeight="1">
      <c r="A839" s="1"/>
      <c r="C839" s="1"/>
      <c r="E839" s="1"/>
      <c r="G839" s="28"/>
      <c r="I839" s="1"/>
      <c r="K839" s="1"/>
    </row>
    <row r="840" spans="1:11" ht="15.75" customHeight="1">
      <c r="A840" s="1"/>
      <c r="C840" s="1"/>
      <c r="E840" s="1"/>
      <c r="G840" s="28"/>
      <c r="I840" s="1"/>
      <c r="K840" s="1"/>
    </row>
    <row r="841" spans="1:11" ht="15.75" customHeight="1">
      <c r="A841" s="1"/>
      <c r="C841" s="1"/>
      <c r="E841" s="1"/>
      <c r="G841" s="28"/>
      <c r="I841" s="1"/>
      <c r="K841" s="1"/>
    </row>
    <row r="842" spans="1:11" ht="15.75" customHeight="1">
      <c r="A842" s="1"/>
      <c r="C842" s="1"/>
      <c r="E842" s="1"/>
      <c r="G842" s="28"/>
      <c r="I842" s="1"/>
      <c r="K842" s="1"/>
    </row>
    <row r="843" spans="1:11" ht="15.75" customHeight="1">
      <c r="A843" s="1"/>
      <c r="C843" s="1"/>
      <c r="E843" s="1"/>
      <c r="G843" s="28"/>
      <c r="I843" s="1"/>
      <c r="K843" s="1"/>
    </row>
    <row r="844" spans="1:11" ht="15.75" customHeight="1">
      <c r="A844" s="1"/>
      <c r="C844" s="1"/>
      <c r="E844" s="1"/>
      <c r="G844" s="28"/>
      <c r="I844" s="1"/>
      <c r="K844" s="1"/>
    </row>
    <row r="845" spans="1:11" ht="15.75" customHeight="1">
      <c r="A845" s="1"/>
      <c r="C845" s="1"/>
      <c r="E845" s="1"/>
      <c r="G845" s="28"/>
      <c r="I845" s="1"/>
      <c r="K845" s="1"/>
    </row>
    <row r="846" spans="1:11" ht="15.75" customHeight="1">
      <c r="A846" s="1"/>
      <c r="C846" s="1"/>
      <c r="E846" s="1"/>
      <c r="G846" s="28"/>
      <c r="I846" s="1"/>
      <c r="K846" s="1"/>
    </row>
    <row r="847" spans="1:11" ht="15.75" customHeight="1">
      <c r="A847" s="1"/>
      <c r="C847" s="1"/>
      <c r="E847" s="1"/>
      <c r="G847" s="28"/>
      <c r="I847" s="1"/>
      <c r="K847" s="1"/>
    </row>
    <row r="848" spans="1:11" ht="15.75" customHeight="1">
      <c r="A848" s="1"/>
      <c r="C848" s="1"/>
      <c r="E848" s="1"/>
      <c r="G848" s="28"/>
      <c r="I848" s="1"/>
      <c r="K848" s="1"/>
    </row>
    <row r="849" spans="1:11" ht="15.75" customHeight="1">
      <c r="A849" s="1"/>
      <c r="C849" s="1"/>
      <c r="E849" s="1"/>
      <c r="G849" s="28"/>
      <c r="I849" s="1"/>
      <c r="K849" s="1"/>
    </row>
    <row r="850" spans="1:11" ht="15.75" customHeight="1">
      <c r="A850" s="1"/>
      <c r="C850" s="1"/>
      <c r="E850" s="1"/>
      <c r="G850" s="28"/>
      <c r="I850" s="1"/>
      <c r="K850" s="1"/>
    </row>
    <row r="851" spans="1:11" ht="15.75" customHeight="1">
      <c r="A851" s="1"/>
      <c r="C851" s="1"/>
      <c r="E851" s="1"/>
      <c r="G851" s="28"/>
      <c r="I851" s="1"/>
      <c r="K851" s="1"/>
    </row>
    <row r="852" spans="1:11" ht="15.75" customHeight="1">
      <c r="A852" s="1"/>
      <c r="C852" s="1"/>
      <c r="E852" s="1"/>
      <c r="G852" s="28"/>
      <c r="I852" s="1"/>
      <c r="K852" s="1"/>
    </row>
    <row r="853" spans="1:11" ht="15.75" customHeight="1">
      <c r="A853" s="1"/>
      <c r="C853" s="1"/>
      <c r="E853" s="1"/>
      <c r="G853" s="28"/>
      <c r="I853" s="1"/>
      <c r="K853" s="1"/>
    </row>
    <row r="854" spans="1:11" ht="15.75" customHeight="1">
      <c r="A854" s="1"/>
      <c r="C854" s="1"/>
      <c r="E854" s="1"/>
      <c r="G854" s="28"/>
      <c r="I854" s="1"/>
      <c r="K854" s="1"/>
    </row>
    <row r="855" spans="1:11" ht="15.75" customHeight="1">
      <c r="A855" s="1"/>
      <c r="C855" s="1"/>
      <c r="E855" s="1"/>
      <c r="G855" s="28"/>
      <c r="I855" s="1"/>
      <c r="K855" s="1"/>
    </row>
    <row r="856" spans="1:11" ht="15.75" customHeight="1">
      <c r="A856" s="1"/>
      <c r="C856" s="1"/>
      <c r="E856" s="1"/>
      <c r="G856" s="28"/>
      <c r="I856" s="1"/>
      <c r="K856" s="1"/>
    </row>
    <row r="857" spans="1:11" ht="15.75" customHeight="1">
      <c r="A857" s="1"/>
      <c r="C857" s="1"/>
      <c r="E857" s="1"/>
      <c r="G857" s="28"/>
      <c r="I857" s="1"/>
      <c r="K857" s="1"/>
    </row>
    <row r="858" spans="1:11" ht="15.75" customHeight="1">
      <c r="A858" s="1"/>
      <c r="C858" s="1"/>
      <c r="E858" s="1"/>
      <c r="G858" s="28"/>
      <c r="I858" s="1"/>
      <c r="K858" s="1"/>
    </row>
    <row r="859" spans="1:11" ht="15.75" customHeight="1">
      <c r="A859" s="1"/>
      <c r="C859" s="1"/>
      <c r="E859" s="1"/>
      <c r="G859" s="28"/>
      <c r="I859" s="1"/>
      <c r="K859" s="1"/>
    </row>
    <row r="860" spans="1:11" ht="15.75" customHeight="1">
      <c r="A860" s="1"/>
      <c r="C860" s="1"/>
      <c r="E860" s="1"/>
      <c r="G860" s="28"/>
      <c r="I860" s="1"/>
      <c r="K860" s="1"/>
    </row>
    <row r="861" spans="1:11" ht="15.75" customHeight="1">
      <c r="A861" s="1"/>
      <c r="C861" s="1"/>
      <c r="E861" s="1"/>
      <c r="G861" s="28"/>
      <c r="I861" s="1"/>
      <c r="K861" s="1"/>
    </row>
    <row r="862" spans="1:11" ht="15.75" customHeight="1">
      <c r="A862" s="1"/>
      <c r="C862" s="1"/>
      <c r="E862" s="1"/>
      <c r="G862" s="28"/>
      <c r="I862" s="1"/>
      <c r="K862" s="1"/>
    </row>
    <row r="863" spans="1:11" ht="15.75" customHeight="1">
      <c r="A863" s="1"/>
      <c r="C863" s="1"/>
      <c r="E863" s="1"/>
      <c r="G863" s="28"/>
      <c r="I863" s="1"/>
      <c r="K863" s="1"/>
    </row>
    <row r="864" spans="1:11" ht="15.75" customHeight="1">
      <c r="A864" s="1"/>
      <c r="C864" s="1"/>
      <c r="E864" s="1"/>
      <c r="G864" s="28"/>
      <c r="I864" s="1"/>
      <c r="K864" s="1"/>
    </row>
    <row r="865" spans="1:11" ht="15.75" customHeight="1">
      <c r="A865" s="1"/>
      <c r="C865" s="1"/>
      <c r="E865" s="1"/>
      <c r="G865" s="28"/>
      <c r="I865" s="1"/>
      <c r="K865" s="1"/>
    </row>
    <row r="866" spans="1:11" ht="15.75" customHeight="1">
      <c r="A866" s="1"/>
      <c r="C866" s="1"/>
      <c r="E866" s="1"/>
      <c r="G866" s="28"/>
      <c r="I866" s="1"/>
      <c r="K866" s="1"/>
    </row>
    <row r="867" spans="1:11" ht="15.75" customHeight="1">
      <c r="A867" s="1"/>
      <c r="C867" s="1"/>
      <c r="E867" s="1"/>
      <c r="G867" s="28"/>
      <c r="I867" s="1"/>
      <c r="K867" s="1"/>
    </row>
    <row r="868" spans="1:11" ht="15.75" customHeight="1">
      <c r="A868" s="1"/>
      <c r="C868" s="1"/>
      <c r="E868" s="1"/>
      <c r="G868" s="28"/>
      <c r="I868" s="1"/>
      <c r="K868" s="1"/>
    </row>
    <row r="869" spans="1:11" ht="15.75" customHeight="1">
      <c r="A869" s="1"/>
      <c r="C869" s="1"/>
      <c r="E869" s="1"/>
      <c r="G869" s="28"/>
      <c r="I869" s="1"/>
      <c r="K869" s="1"/>
    </row>
    <row r="870" spans="1:11" ht="15.75" customHeight="1">
      <c r="A870" s="1"/>
      <c r="C870" s="1"/>
      <c r="E870" s="1"/>
      <c r="G870" s="28"/>
      <c r="I870" s="1"/>
      <c r="K870" s="1"/>
    </row>
    <row r="871" spans="1:11" ht="15.75" customHeight="1">
      <c r="A871" s="1"/>
      <c r="C871" s="1"/>
      <c r="E871" s="1"/>
      <c r="G871" s="28"/>
      <c r="I871" s="1"/>
      <c r="K871" s="1"/>
    </row>
    <row r="872" spans="1:11" ht="15.75" customHeight="1">
      <c r="A872" s="1"/>
      <c r="C872" s="1"/>
      <c r="E872" s="1"/>
      <c r="G872" s="28"/>
      <c r="I872" s="1"/>
      <c r="K872" s="1"/>
    </row>
    <row r="873" spans="1:11" ht="15.75" customHeight="1">
      <c r="A873" s="1"/>
      <c r="C873" s="1"/>
      <c r="E873" s="1"/>
      <c r="G873" s="28"/>
      <c r="I873" s="1"/>
      <c r="K873" s="1"/>
    </row>
    <row r="874" spans="1:11" ht="15.75" customHeight="1">
      <c r="A874" s="1"/>
      <c r="C874" s="1"/>
      <c r="E874" s="1"/>
      <c r="G874" s="28"/>
      <c r="I874" s="1"/>
      <c r="K874" s="1"/>
    </row>
    <row r="875" spans="1:11" ht="15.75" customHeight="1">
      <c r="A875" s="1"/>
      <c r="C875" s="1"/>
      <c r="E875" s="1"/>
      <c r="G875" s="28"/>
      <c r="I875" s="1"/>
      <c r="K875" s="1"/>
    </row>
    <row r="876" spans="1:11" ht="15.75" customHeight="1">
      <c r="A876" s="1"/>
      <c r="C876" s="1"/>
      <c r="E876" s="1"/>
      <c r="G876" s="28"/>
      <c r="I876" s="1"/>
      <c r="K876" s="1"/>
    </row>
    <row r="877" spans="1:11" ht="15.75" customHeight="1">
      <c r="A877" s="1"/>
      <c r="C877" s="1"/>
      <c r="E877" s="1"/>
      <c r="G877" s="28"/>
      <c r="I877" s="1"/>
      <c r="K877" s="1"/>
    </row>
    <row r="878" spans="1:11" ht="15.75" customHeight="1">
      <c r="A878" s="1"/>
      <c r="C878" s="1"/>
      <c r="E878" s="1"/>
      <c r="G878" s="28"/>
      <c r="I878" s="1"/>
      <c r="K878" s="1"/>
    </row>
    <row r="879" spans="1:11" ht="15.75" customHeight="1">
      <c r="A879" s="1"/>
      <c r="C879" s="1"/>
      <c r="E879" s="1"/>
      <c r="G879" s="28"/>
      <c r="I879" s="1"/>
      <c r="K879" s="1"/>
    </row>
    <row r="880" spans="1:11" ht="15.75" customHeight="1">
      <c r="A880" s="1"/>
      <c r="C880" s="1"/>
      <c r="E880" s="1"/>
      <c r="G880" s="28"/>
      <c r="I880" s="1"/>
      <c r="K880" s="1"/>
    </row>
    <row r="881" spans="1:11" ht="15.75" customHeight="1">
      <c r="A881" s="1"/>
      <c r="C881" s="1"/>
      <c r="E881" s="1"/>
      <c r="G881" s="28"/>
      <c r="I881" s="1"/>
      <c r="K881" s="1"/>
    </row>
    <row r="882" spans="1:11" ht="15.75" customHeight="1">
      <c r="A882" s="1"/>
      <c r="C882" s="1"/>
      <c r="E882" s="1"/>
      <c r="G882" s="28"/>
      <c r="I882" s="1"/>
      <c r="K882" s="1"/>
    </row>
    <row r="883" spans="1:11" ht="15.75" customHeight="1">
      <c r="A883" s="1"/>
      <c r="C883" s="1"/>
      <c r="E883" s="1"/>
      <c r="G883" s="28"/>
      <c r="I883" s="1"/>
      <c r="K883" s="1"/>
    </row>
    <row r="884" spans="1:11" ht="15.75" customHeight="1">
      <c r="A884" s="1"/>
      <c r="C884" s="1"/>
      <c r="E884" s="1"/>
      <c r="G884" s="28"/>
      <c r="I884" s="1"/>
      <c r="K884" s="1"/>
    </row>
    <row r="885" spans="1:11" ht="15.75" customHeight="1">
      <c r="A885" s="1"/>
      <c r="C885" s="1"/>
      <c r="E885" s="1"/>
      <c r="G885" s="28"/>
      <c r="I885" s="1"/>
      <c r="K885" s="1"/>
    </row>
    <row r="886" spans="1:11" ht="15.75" customHeight="1">
      <c r="A886" s="1"/>
      <c r="C886" s="1"/>
      <c r="E886" s="1"/>
      <c r="G886" s="28"/>
      <c r="I886" s="1"/>
      <c r="K886" s="1"/>
    </row>
    <row r="887" spans="1:11" ht="15.75" customHeight="1">
      <c r="A887" s="1"/>
      <c r="C887" s="1"/>
      <c r="E887" s="1"/>
      <c r="G887" s="28"/>
      <c r="I887" s="1"/>
      <c r="K887" s="1"/>
    </row>
    <row r="888" spans="1:11" ht="15.75" customHeight="1">
      <c r="A888" s="1"/>
      <c r="C888" s="1"/>
      <c r="E888" s="1"/>
      <c r="G888" s="28"/>
      <c r="I888" s="1"/>
      <c r="K888" s="1"/>
    </row>
    <row r="889" spans="1:11" ht="15.75" customHeight="1">
      <c r="A889" s="1"/>
      <c r="C889" s="1"/>
      <c r="E889" s="1"/>
      <c r="G889" s="28"/>
      <c r="I889" s="1"/>
      <c r="K889" s="1"/>
    </row>
    <row r="890" spans="1:11" ht="15.75" customHeight="1">
      <c r="A890" s="1"/>
      <c r="C890" s="1"/>
      <c r="E890" s="1"/>
      <c r="G890" s="28"/>
      <c r="I890" s="1"/>
      <c r="K890" s="1"/>
    </row>
    <row r="891" spans="1:11" ht="15.75" customHeight="1">
      <c r="A891" s="1"/>
      <c r="C891" s="1"/>
      <c r="E891" s="1"/>
      <c r="G891" s="28"/>
      <c r="I891" s="1"/>
      <c r="K891" s="1"/>
    </row>
    <row r="892" spans="1:11" ht="15.75" customHeight="1">
      <c r="A892" s="1"/>
      <c r="C892" s="1"/>
      <c r="E892" s="1"/>
      <c r="G892" s="28"/>
      <c r="I892" s="1"/>
      <c r="K892" s="1"/>
    </row>
    <row r="893" spans="1:11" ht="15.75" customHeight="1">
      <c r="A893" s="1"/>
      <c r="C893" s="1"/>
      <c r="E893" s="1"/>
      <c r="G893" s="28"/>
      <c r="I893" s="1"/>
      <c r="K893" s="1"/>
    </row>
    <row r="894" spans="1:11" ht="15.75" customHeight="1">
      <c r="A894" s="1"/>
      <c r="C894" s="1"/>
      <c r="E894" s="1"/>
      <c r="G894" s="28"/>
      <c r="I894" s="1"/>
      <c r="K894" s="1"/>
    </row>
    <row r="895" spans="1:11" ht="15.75" customHeight="1">
      <c r="A895" s="1"/>
      <c r="C895" s="1"/>
      <c r="E895" s="1"/>
      <c r="G895" s="28"/>
      <c r="I895" s="1"/>
      <c r="K895" s="1"/>
    </row>
    <row r="896" spans="1:11" ht="15.75" customHeight="1">
      <c r="A896" s="1"/>
      <c r="C896" s="1"/>
      <c r="E896" s="1"/>
      <c r="G896" s="28"/>
      <c r="I896" s="1"/>
      <c r="K896" s="1"/>
    </row>
    <row r="897" spans="1:11" ht="15.75" customHeight="1">
      <c r="A897" s="1"/>
      <c r="C897" s="1"/>
      <c r="E897" s="1"/>
      <c r="G897" s="28"/>
      <c r="I897" s="1"/>
      <c r="K897" s="1"/>
    </row>
    <row r="898" spans="1:11" ht="15.75" customHeight="1">
      <c r="A898" s="1"/>
      <c r="C898" s="1"/>
      <c r="E898" s="1"/>
      <c r="G898" s="28"/>
      <c r="I898" s="1"/>
      <c r="K898" s="1"/>
    </row>
    <row r="899" spans="1:11" ht="15.75" customHeight="1">
      <c r="A899" s="1"/>
      <c r="C899" s="1"/>
      <c r="E899" s="1"/>
      <c r="G899" s="28"/>
      <c r="I899" s="1"/>
      <c r="K899" s="1"/>
    </row>
    <row r="900" spans="1:11" ht="15.75" customHeight="1">
      <c r="A900" s="1"/>
      <c r="C900" s="1"/>
      <c r="E900" s="1"/>
      <c r="G900" s="28"/>
      <c r="I900" s="1"/>
      <c r="K900" s="1"/>
    </row>
    <row r="901" spans="1:11" ht="15.75" customHeight="1">
      <c r="A901" s="1"/>
      <c r="C901" s="1"/>
      <c r="E901" s="1"/>
      <c r="G901" s="28"/>
      <c r="I901" s="1"/>
      <c r="K901" s="1"/>
    </row>
    <row r="902" spans="1:11" ht="15.75" customHeight="1">
      <c r="A902" s="1"/>
      <c r="C902" s="1"/>
      <c r="E902" s="1"/>
      <c r="G902" s="28"/>
      <c r="I902" s="1"/>
      <c r="K902" s="1"/>
    </row>
    <row r="903" spans="1:11" ht="15.75" customHeight="1">
      <c r="A903" s="1"/>
      <c r="C903" s="1"/>
      <c r="E903" s="1"/>
      <c r="G903" s="28"/>
      <c r="I903" s="1"/>
      <c r="K903" s="1"/>
    </row>
    <row r="904" spans="1:11" ht="15.75" customHeight="1">
      <c r="A904" s="1"/>
      <c r="C904" s="1"/>
      <c r="E904" s="1"/>
      <c r="G904" s="28"/>
      <c r="I904" s="1"/>
      <c r="K904" s="1"/>
    </row>
    <row r="905" spans="1:11" ht="15.75" customHeight="1">
      <c r="A905" s="1"/>
      <c r="C905" s="1"/>
      <c r="E905" s="1"/>
      <c r="G905" s="28"/>
      <c r="I905" s="1"/>
      <c r="K905" s="1"/>
    </row>
    <row r="906" spans="1:11" ht="15.75" customHeight="1">
      <c r="A906" s="1"/>
      <c r="C906" s="1"/>
      <c r="E906" s="1"/>
      <c r="G906" s="28"/>
      <c r="I906" s="1"/>
      <c r="K906" s="1"/>
    </row>
    <row r="907" spans="1:11" ht="15.75" customHeight="1">
      <c r="A907" s="1"/>
      <c r="C907" s="1"/>
      <c r="E907" s="1"/>
      <c r="G907" s="28"/>
      <c r="I907" s="1"/>
      <c r="K907" s="1"/>
    </row>
    <row r="908" spans="1:11" ht="15.75" customHeight="1">
      <c r="A908" s="1"/>
      <c r="C908" s="1"/>
      <c r="E908" s="1"/>
      <c r="G908" s="28"/>
      <c r="I908" s="1"/>
      <c r="K908" s="1"/>
    </row>
    <row r="909" spans="1:11" ht="15.75" customHeight="1">
      <c r="A909" s="1"/>
      <c r="C909" s="1"/>
      <c r="E909" s="1"/>
      <c r="G909" s="28"/>
      <c r="I909" s="1"/>
      <c r="K909" s="1"/>
    </row>
    <row r="910" spans="1:11" ht="15.75" customHeight="1">
      <c r="A910" s="1"/>
      <c r="C910" s="1"/>
      <c r="E910" s="1"/>
      <c r="G910" s="28"/>
      <c r="I910" s="1"/>
      <c r="K910" s="1"/>
    </row>
    <row r="911" spans="1:11" ht="15.75" customHeight="1">
      <c r="A911" s="1"/>
      <c r="C911" s="1"/>
      <c r="E911" s="1"/>
      <c r="G911" s="28"/>
      <c r="I911" s="1"/>
      <c r="K911" s="1"/>
    </row>
    <row r="912" spans="1:11" ht="15.75" customHeight="1">
      <c r="A912" s="1"/>
      <c r="C912" s="1"/>
      <c r="E912" s="1"/>
      <c r="G912" s="28"/>
      <c r="I912" s="1"/>
      <c r="K912" s="1"/>
    </row>
    <row r="913" spans="1:11" ht="15.75" customHeight="1">
      <c r="A913" s="1"/>
      <c r="C913" s="1"/>
      <c r="E913" s="1"/>
      <c r="G913" s="28"/>
      <c r="I913" s="1"/>
      <c r="K913" s="1"/>
    </row>
    <row r="914" spans="1:11" ht="15.75" customHeight="1">
      <c r="A914" s="1"/>
      <c r="C914" s="1"/>
      <c r="E914" s="1"/>
      <c r="G914" s="28"/>
      <c r="I914" s="1"/>
      <c r="K914" s="1"/>
    </row>
    <row r="915" spans="1:11" ht="15.75" customHeight="1">
      <c r="A915" s="1"/>
      <c r="C915" s="1"/>
      <c r="E915" s="1"/>
      <c r="G915" s="28"/>
      <c r="I915" s="1"/>
      <c r="K915" s="1"/>
    </row>
    <row r="916" spans="1:11" ht="15.75" customHeight="1">
      <c r="A916" s="1"/>
      <c r="C916" s="1"/>
      <c r="E916" s="1"/>
      <c r="G916" s="28"/>
      <c r="I916" s="1"/>
      <c r="K916" s="1"/>
    </row>
    <row r="917" spans="1:11" ht="15.75" customHeight="1">
      <c r="A917" s="1"/>
      <c r="C917" s="1"/>
      <c r="E917" s="1"/>
      <c r="G917" s="28"/>
      <c r="I917" s="1"/>
      <c r="K917" s="1"/>
    </row>
    <row r="918" spans="1:11" ht="15.75" customHeight="1">
      <c r="A918" s="1"/>
      <c r="C918" s="1"/>
      <c r="E918" s="1"/>
      <c r="G918" s="28"/>
      <c r="I918" s="1"/>
      <c r="K918" s="1"/>
    </row>
    <row r="919" spans="1:11" ht="15.75" customHeight="1">
      <c r="A919" s="1"/>
      <c r="C919" s="1"/>
      <c r="E919" s="1"/>
      <c r="G919" s="28"/>
      <c r="I919" s="1"/>
      <c r="K919" s="1"/>
    </row>
    <row r="920" spans="1:11" ht="15.75" customHeight="1">
      <c r="A920" s="1"/>
      <c r="C920" s="1"/>
      <c r="E920" s="1"/>
      <c r="G920" s="28"/>
      <c r="I920" s="1"/>
      <c r="K920" s="1"/>
    </row>
    <row r="921" spans="1:11" ht="15.75" customHeight="1">
      <c r="A921" s="1"/>
      <c r="C921" s="1"/>
      <c r="E921" s="1"/>
      <c r="G921" s="28"/>
      <c r="I921" s="1"/>
      <c r="K921" s="1"/>
    </row>
    <row r="922" spans="1:11" ht="15.75" customHeight="1">
      <c r="A922" s="1"/>
      <c r="C922" s="1"/>
      <c r="E922" s="1"/>
      <c r="G922" s="28"/>
      <c r="I922" s="1"/>
      <c r="K922" s="1"/>
    </row>
    <row r="923" spans="1:11" ht="15.75" customHeight="1">
      <c r="A923" s="1"/>
      <c r="C923" s="1"/>
      <c r="E923" s="1"/>
      <c r="G923" s="28"/>
      <c r="I923" s="1"/>
      <c r="K923" s="1"/>
    </row>
    <row r="924" spans="1:11" ht="15.75" customHeight="1">
      <c r="A924" s="1"/>
      <c r="C924" s="1"/>
      <c r="E924" s="1"/>
      <c r="G924" s="28"/>
      <c r="I924" s="1"/>
      <c r="K924" s="1"/>
    </row>
    <row r="925" spans="1:11" ht="15.75" customHeight="1">
      <c r="A925" s="1"/>
      <c r="C925" s="1"/>
      <c r="E925" s="1"/>
      <c r="G925" s="28"/>
      <c r="I925" s="1"/>
      <c r="K925" s="1"/>
    </row>
    <row r="926" spans="1:11" ht="15.75" customHeight="1">
      <c r="A926" s="1"/>
      <c r="C926" s="1"/>
      <c r="E926" s="1"/>
      <c r="G926" s="28"/>
      <c r="I926" s="1"/>
      <c r="K926" s="1"/>
    </row>
    <row r="927" spans="1:11" ht="15.75" customHeight="1">
      <c r="A927" s="1"/>
      <c r="C927" s="1"/>
      <c r="E927" s="1"/>
      <c r="G927" s="28"/>
      <c r="I927" s="1"/>
      <c r="K927" s="1"/>
    </row>
    <row r="928" spans="1:11" ht="15.75" customHeight="1">
      <c r="A928" s="1"/>
      <c r="C928" s="1"/>
      <c r="E928" s="1"/>
      <c r="G928" s="28"/>
      <c r="I928" s="1"/>
      <c r="K928" s="1"/>
    </row>
    <row r="929" spans="1:11" ht="15.75" customHeight="1">
      <c r="A929" s="1"/>
      <c r="C929" s="1"/>
      <c r="E929" s="1"/>
      <c r="G929" s="28"/>
      <c r="I929" s="1"/>
      <c r="K929" s="1"/>
    </row>
    <row r="930" spans="1:11" ht="15.75" customHeight="1">
      <c r="A930" s="1"/>
      <c r="C930" s="1"/>
      <c r="E930" s="1"/>
      <c r="G930" s="28"/>
      <c r="I930" s="1"/>
      <c r="K930" s="1"/>
    </row>
    <row r="931" spans="1:11" ht="15.75" customHeight="1">
      <c r="A931" s="1"/>
      <c r="C931" s="1"/>
      <c r="E931" s="1"/>
      <c r="G931" s="28"/>
      <c r="I931" s="1"/>
      <c r="K931" s="1"/>
    </row>
    <row r="932" spans="1:11" ht="15.75" customHeight="1">
      <c r="A932" s="1"/>
      <c r="C932" s="1"/>
      <c r="E932" s="1"/>
      <c r="G932" s="28"/>
      <c r="I932" s="1"/>
      <c r="K932" s="1"/>
    </row>
    <row r="933" spans="1:11" ht="15.75" customHeight="1">
      <c r="A933" s="1"/>
      <c r="C933" s="1"/>
      <c r="E933" s="1"/>
      <c r="G933" s="28"/>
      <c r="I933" s="1"/>
      <c r="K933" s="1"/>
    </row>
    <row r="934" spans="1:11" ht="15.75" customHeight="1">
      <c r="A934" s="1"/>
      <c r="C934" s="1"/>
      <c r="E934" s="1"/>
      <c r="G934" s="28"/>
      <c r="I934" s="1"/>
      <c r="K934" s="1"/>
    </row>
    <row r="935" spans="1:11" ht="15.75" customHeight="1">
      <c r="A935" s="1"/>
      <c r="C935" s="1"/>
      <c r="E935" s="1"/>
      <c r="G935" s="28"/>
      <c r="I935" s="1"/>
      <c r="K935" s="1"/>
    </row>
    <row r="936" spans="1:11" ht="15.75" customHeight="1">
      <c r="A936" s="1"/>
      <c r="C936" s="1"/>
      <c r="E936" s="1"/>
      <c r="G936" s="28"/>
      <c r="I936" s="1"/>
      <c r="K936" s="1"/>
    </row>
    <row r="937" spans="1:11" ht="15.75" customHeight="1">
      <c r="A937" s="1"/>
      <c r="C937" s="1"/>
      <c r="E937" s="1"/>
      <c r="G937" s="28"/>
      <c r="I937" s="1"/>
      <c r="K937" s="1"/>
    </row>
    <row r="938" spans="1:11" ht="15.75" customHeight="1">
      <c r="A938" s="1"/>
      <c r="C938" s="1"/>
      <c r="E938" s="1"/>
      <c r="G938" s="28"/>
      <c r="I938" s="1"/>
      <c r="K938" s="1"/>
    </row>
    <row r="939" spans="1:11" ht="15.75" customHeight="1">
      <c r="A939" s="1"/>
      <c r="C939" s="1"/>
      <c r="E939" s="1"/>
      <c r="G939" s="28"/>
      <c r="I939" s="1"/>
      <c r="K939" s="1"/>
    </row>
    <row r="940" spans="1:11" ht="15.75" customHeight="1">
      <c r="A940" s="1"/>
      <c r="C940" s="1"/>
      <c r="E940" s="1"/>
      <c r="G940" s="28"/>
      <c r="I940" s="1"/>
      <c r="K940" s="1"/>
    </row>
    <row r="941" spans="1:11" ht="15.75" customHeight="1">
      <c r="A941" s="1"/>
      <c r="C941" s="1"/>
      <c r="E941" s="1"/>
      <c r="G941" s="28"/>
      <c r="I941" s="1"/>
      <c r="K941" s="1"/>
    </row>
    <row r="942" spans="1:11" ht="15.75" customHeight="1">
      <c r="A942" s="1"/>
      <c r="C942" s="1"/>
      <c r="E942" s="1"/>
      <c r="G942" s="28"/>
      <c r="I942" s="1"/>
      <c r="K942" s="1"/>
    </row>
    <row r="943" spans="1:11" ht="15.75" customHeight="1">
      <c r="A943" s="1"/>
      <c r="C943" s="1"/>
      <c r="E943" s="1"/>
      <c r="G943" s="28"/>
      <c r="I943" s="1"/>
      <c r="K943" s="1"/>
    </row>
    <row r="944" spans="1:11" ht="15.75" customHeight="1">
      <c r="A944" s="1"/>
      <c r="C944" s="1"/>
      <c r="E944" s="1"/>
      <c r="G944" s="28"/>
      <c r="I944" s="1"/>
      <c r="K944" s="1"/>
    </row>
    <row r="945" spans="1:11" ht="15.75" customHeight="1">
      <c r="A945" s="1"/>
      <c r="C945" s="1"/>
      <c r="E945" s="1"/>
      <c r="G945" s="28"/>
      <c r="I945" s="1"/>
      <c r="K945" s="1"/>
    </row>
    <row r="946" spans="1:11" ht="15.75" customHeight="1">
      <c r="A946" s="1"/>
      <c r="C946" s="1"/>
      <c r="E946" s="1"/>
      <c r="G946" s="28"/>
      <c r="I946" s="1"/>
      <c r="K946" s="1"/>
    </row>
    <row r="947" spans="1:11" ht="15.75" customHeight="1">
      <c r="A947" s="1"/>
      <c r="C947" s="1"/>
      <c r="E947" s="1"/>
      <c r="G947" s="28"/>
      <c r="I947" s="1"/>
      <c r="K947" s="1"/>
    </row>
    <row r="948" spans="1:11" ht="15.75" customHeight="1">
      <c r="A948" s="1"/>
      <c r="C948" s="1"/>
      <c r="E948" s="1"/>
      <c r="G948" s="28"/>
      <c r="I948" s="1"/>
      <c r="K948" s="1"/>
    </row>
    <row r="949" spans="1:11" ht="15.75" customHeight="1">
      <c r="A949" s="1"/>
      <c r="C949" s="1"/>
      <c r="E949" s="1"/>
      <c r="G949" s="28"/>
      <c r="I949" s="1"/>
      <c r="K949" s="1"/>
    </row>
    <row r="950" spans="1:11" ht="15.75" customHeight="1">
      <c r="A950" s="1"/>
      <c r="C950" s="1"/>
      <c r="E950" s="1"/>
      <c r="G950" s="28"/>
      <c r="I950" s="1"/>
      <c r="K950" s="1"/>
    </row>
    <row r="951" spans="1:11" ht="15.75" customHeight="1">
      <c r="A951" s="1"/>
      <c r="C951" s="1"/>
      <c r="E951" s="1"/>
      <c r="G951" s="28"/>
      <c r="I951" s="1"/>
      <c r="K951" s="1"/>
    </row>
    <row r="952" spans="1:11" ht="15.75" customHeight="1">
      <c r="A952" s="1"/>
      <c r="C952" s="1"/>
      <c r="E952" s="1"/>
      <c r="G952" s="28"/>
      <c r="I952" s="1"/>
      <c r="K952" s="1"/>
    </row>
    <row r="953" spans="1:11" ht="15.75" customHeight="1">
      <c r="A953" s="1"/>
      <c r="C953" s="1"/>
      <c r="E953" s="1"/>
      <c r="G953" s="28"/>
      <c r="I953" s="1"/>
      <c r="K953" s="1"/>
    </row>
    <row r="954" spans="1:11" ht="15.75" customHeight="1">
      <c r="A954" s="1"/>
      <c r="C954" s="1"/>
      <c r="E954" s="1"/>
      <c r="G954" s="28"/>
      <c r="I954" s="1"/>
      <c r="K954" s="1"/>
    </row>
    <row r="955" spans="1:11" ht="15.75" customHeight="1">
      <c r="A955" s="1"/>
      <c r="C955" s="1"/>
      <c r="E955" s="1"/>
      <c r="G955" s="28"/>
      <c r="I955" s="1"/>
      <c r="K955" s="1"/>
    </row>
    <row r="956" spans="1:11" ht="15.75" customHeight="1">
      <c r="A956" s="1"/>
      <c r="C956" s="1"/>
      <c r="E956" s="1"/>
      <c r="G956" s="28"/>
      <c r="I956" s="1"/>
      <c r="K956" s="1"/>
    </row>
    <row r="957" spans="1:11" ht="15.75" customHeight="1">
      <c r="A957" s="1"/>
      <c r="C957" s="1"/>
      <c r="E957" s="1"/>
      <c r="G957" s="28"/>
      <c r="I957" s="1"/>
      <c r="K957" s="1"/>
    </row>
    <row r="958" spans="1:11" ht="15.75" customHeight="1">
      <c r="A958" s="1"/>
      <c r="C958" s="1"/>
      <c r="E958" s="1"/>
      <c r="G958" s="28"/>
      <c r="I958" s="1"/>
      <c r="K958" s="1"/>
    </row>
    <row r="959" spans="1:11" ht="15.75" customHeight="1">
      <c r="A959" s="1"/>
      <c r="C959" s="1"/>
      <c r="E959" s="1"/>
      <c r="G959" s="28"/>
      <c r="I959" s="1"/>
      <c r="K959" s="1"/>
    </row>
    <row r="960" spans="1:11" ht="15.75" customHeight="1">
      <c r="A960" s="1"/>
      <c r="C960" s="1"/>
      <c r="E960" s="1"/>
      <c r="G960" s="28"/>
      <c r="I960" s="1"/>
      <c r="K960" s="1"/>
    </row>
    <row r="961" spans="1:11" ht="15.75" customHeight="1">
      <c r="A961" s="1"/>
      <c r="C961" s="1"/>
      <c r="E961" s="1"/>
      <c r="G961" s="28"/>
      <c r="I961" s="1"/>
      <c r="K961" s="1"/>
    </row>
    <row r="962" spans="1:11" ht="15.75" customHeight="1">
      <c r="A962" s="1"/>
      <c r="C962" s="1"/>
      <c r="E962" s="1"/>
      <c r="G962" s="28"/>
      <c r="I962" s="1"/>
      <c r="K962" s="1"/>
    </row>
    <row r="963" spans="1:11" ht="15.75" customHeight="1">
      <c r="A963" s="1"/>
      <c r="C963" s="1"/>
      <c r="E963" s="1"/>
      <c r="G963" s="28"/>
      <c r="I963" s="1"/>
      <c r="K963" s="1"/>
    </row>
    <row r="964" spans="1:11" ht="15.75" customHeight="1">
      <c r="A964" s="1"/>
      <c r="C964" s="1"/>
      <c r="E964" s="1"/>
      <c r="G964" s="28"/>
      <c r="I964" s="1"/>
      <c r="K964" s="1"/>
    </row>
    <row r="965" spans="1:11" ht="15.75" customHeight="1">
      <c r="A965" s="1"/>
      <c r="C965" s="1"/>
      <c r="E965" s="1"/>
      <c r="G965" s="28"/>
      <c r="I965" s="1"/>
      <c r="K965" s="1"/>
    </row>
    <row r="966" spans="1:11" ht="15.75" customHeight="1">
      <c r="A966" s="1"/>
      <c r="C966" s="1"/>
      <c r="E966" s="1"/>
      <c r="G966" s="28"/>
      <c r="I966" s="1"/>
      <c r="K966" s="1"/>
    </row>
    <row r="967" spans="1:11" ht="15.75" customHeight="1">
      <c r="A967" s="1"/>
      <c r="C967" s="1"/>
      <c r="E967" s="1"/>
      <c r="G967" s="28"/>
      <c r="I967" s="1"/>
      <c r="K967" s="1"/>
    </row>
    <row r="968" spans="1:11" ht="15.75" customHeight="1">
      <c r="A968" s="1"/>
      <c r="C968" s="1"/>
      <c r="E968" s="1"/>
      <c r="G968" s="28"/>
      <c r="I968" s="1"/>
      <c r="K968" s="1"/>
    </row>
    <row r="969" spans="1:11" ht="15.75" customHeight="1">
      <c r="A969" s="1"/>
      <c r="C969" s="1"/>
      <c r="E969" s="1"/>
      <c r="G969" s="28"/>
      <c r="I969" s="1"/>
      <c r="K969" s="1"/>
    </row>
    <row r="970" spans="1:11" ht="15.75" customHeight="1">
      <c r="A970" s="1"/>
      <c r="C970" s="1"/>
      <c r="E970" s="1"/>
      <c r="G970" s="28"/>
      <c r="I970" s="1"/>
      <c r="K970" s="1"/>
    </row>
    <row r="971" spans="1:11" ht="15.75" customHeight="1">
      <c r="A971" s="1"/>
      <c r="C971" s="1"/>
      <c r="E971" s="1"/>
      <c r="G971" s="28"/>
      <c r="I971" s="1"/>
      <c r="K971" s="1"/>
    </row>
    <row r="972" spans="1:11" ht="15.75" customHeight="1">
      <c r="A972" s="1"/>
      <c r="C972" s="1"/>
      <c r="E972" s="1"/>
      <c r="G972" s="28"/>
      <c r="I972" s="1"/>
      <c r="K972" s="1"/>
    </row>
    <row r="973" spans="1:11" ht="15.75" customHeight="1">
      <c r="A973" s="1"/>
      <c r="C973" s="1"/>
      <c r="E973" s="1"/>
      <c r="G973" s="28"/>
      <c r="I973" s="1"/>
      <c r="K973" s="1"/>
    </row>
    <row r="974" spans="1:11" ht="15.75" customHeight="1">
      <c r="A974" s="1"/>
      <c r="C974" s="1"/>
      <c r="E974" s="1"/>
      <c r="G974" s="28"/>
      <c r="I974" s="1"/>
      <c r="K974" s="1"/>
    </row>
    <row r="975" spans="1:11" ht="15.75" customHeight="1">
      <c r="A975" s="1"/>
      <c r="C975" s="1"/>
      <c r="E975" s="1"/>
      <c r="G975" s="28"/>
      <c r="I975" s="1"/>
      <c r="K975" s="1"/>
    </row>
    <row r="976" spans="1:11" ht="15.75" customHeight="1">
      <c r="A976" s="1"/>
      <c r="C976" s="1"/>
      <c r="E976" s="1"/>
      <c r="G976" s="28"/>
      <c r="I976" s="1"/>
      <c r="K976" s="1"/>
    </row>
    <row r="977" spans="1:11" ht="15.75" customHeight="1">
      <c r="A977" s="1"/>
      <c r="C977" s="1"/>
      <c r="E977" s="1"/>
      <c r="G977" s="28"/>
      <c r="I977" s="1"/>
      <c r="K977" s="1"/>
    </row>
    <row r="978" spans="1:11" ht="15.75" customHeight="1">
      <c r="A978" s="1"/>
      <c r="C978" s="1"/>
      <c r="E978" s="1"/>
      <c r="G978" s="28"/>
      <c r="I978" s="1"/>
      <c r="K978" s="1"/>
    </row>
    <row r="979" spans="1:11" ht="15.75" customHeight="1">
      <c r="A979" s="1"/>
      <c r="C979" s="1"/>
      <c r="E979" s="1"/>
      <c r="G979" s="28"/>
      <c r="I979" s="1"/>
      <c r="K979" s="1"/>
    </row>
    <row r="980" spans="1:11" ht="15.75" customHeight="1">
      <c r="A980" s="1"/>
      <c r="C980" s="1"/>
      <c r="E980" s="1"/>
      <c r="G980" s="28"/>
      <c r="I980" s="1"/>
      <c r="K980" s="1"/>
    </row>
    <row r="981" spans="1:11" ht="15.75" customHeight="1">
      <c r="A981" s="1"/>
      <c r="C981" s="1"/>
      <c r="E981" s="1"/>
      <c r="G981" s="28"/>
      <c r="I981" s="1"/>
      <c r="K981" s="1"/>
    </row>
    <row r="982" spans="1:11" ht="15.75" customHeight="1">
      <c r="A982" s="1"/>
      <c r="C982" s="1"/>
      <c r="E982" s="1"/>
      <c r="G982" s="28"/>
      <c r="I982" s="1"/>
      <c r="K982" s="1"/>
    </row>
    <row r="983" spans="1:11" ht="15.75" customHeight="1">
      <c r="A983" s="1"/>
      <c r="C983" s="1"/>
      <c r="E983" s="1"/>
      <c r="G983" s="28"/>
      <c r="I983" s="1"/>
      <c r="K983" s="1"/>
    </row>
    <row r="984" spans="1:11" ht="15.75" customHeight="1">
      <c r="A984" s="1"/>
      <c r="C984" s="1"/>
      <c r="E984" s="1"/>
      <c r="G984" s="28"/>
      <c r="I984" s="1"/>
      <c r="K984" s="1"/>
    </row>
    <row r="985" spans="1:11" ht="15.75" customHeight="1">
      <c r="A985" s="1"/>
      <c r="C985" s="1"/>
      <c r="E985" s="1"/>
      <c r="G985" s="28"/>
      <c r="I985" s="1"/>
      <c r="K985" s="1"/>
    </row>
    <row r="986" spans="1:11" ht="15.75" customHeight="1">
      <c r="A986" s="1"/>
      <c r="C986" s="1"/>
      <c r="E986" s="1"/>
      <c r="G986" s="28"/>
      <c r="I986" s="1"/>
      <c r="K986" s="1"/>
    </row>
    <row r="987" spans="1:11" ht="15.75" customHeight="1">
      <c r="A987" s="1"/>
      <c r="C987" s="1"/>
      <c r="E987" s="1"/>
      <c r="G987" s="28"/>
      <c r="I987" s="1"/>
      <c r="K987" s="1"/>
    </row>
    <row r="988" spans="1:11" ht="15.75" customHeight="1">
      <c r="A988" s="1"/>
      <c r="C988" s="1"/>
      <c r="E988" s="1"/>
      <c r="G988" s="28"/>
      <c r="I988" s="1"/>
      <c r="K988" s="1"/>
    </row>
    <row r="989" spans="1:11" ht="15.75" customHeight="1">
      <c r="A989" s="1"/>
      <c r="C989" s="1"/>
      <c r="E989" s="1"/>
      <c r="G989" s="28"/>
      <c r="I989" s="1"/>
      <c r="K989" s="1"/>
    </row>
    <row r="990" spans="1:11" ht="15.75" customHeight="1">
      <c r="A990" s="1"/>
      <c r="C990" s="1"/>
      <c r="E990" s="1"/>
      <c r="G990" s="28"/>
      <c r="I990" s="1"/>
      <c r="K990" s="1"/>
    </row>
    <row r="991" spans="1:11" ht="15.75" customHeight="1">
      <c r="A991" s="1"/>
      <c r="C991" s="1"/>
      <c r="E991" s="1"/>
      <c r="G991" s="28"/>
      <c r="I991" s="1"/>
      <c r="K991" s="1"/>
    </row>
    <row r="992" spans="1:11" ht="15.75" customHeight="1">
      <c r="A992" s="1"/>
      <c r="C992" s="1"/>
      <c r="E992" s="1"/>
      <c r="G992" s="28"/>
      <c r="I992" s="1"/>
      <c r="K992" s="1"/>
    </row>
    <row r="993" spans="1:11" ht="15.75" customHeight="1">
      <c r="A993" s="1"/>
      <c r="C993" s="1"/>
      <c r="E993" s="1"/>
      <c r="G993" s="28"/>
      <c r="I993" s="1"/>
      <c r="K993" s="1"/>
    </row>
    <row r="994" spans="1:11" ht="15.75" customHeight="1">
      <c r="A994" s="1"/>
      <c r="C994" s="1"/>
      <c r="E994" s="1"/>
      <c r="G994" s="28"/>
      <c r="I994" s="1"/>
      <c r="K994" s="1"/>
    </row>
    <row r="995" spans="1:11" ht="15.75" customHeight="1">
      <c r="A995" s="1"/>
      <c r="C995" s="1"/>
      <c r="E995" s="1"/>
      <c r="G995" s="28"/>
      <c r="I995" s="1"/>
      <c r="K995" s="1"/>
    </row>
    <row r="996" spans="1:11" ht="15.75" customHeight="1">
      <c r="A996" s="1"/>
      <c r="C996" s="1"/>
      <c r="E996" s="1"/>
      <c r="G996" s="28"/>
      <c r="I996" s="1"/>
      <c r="K996" s="1"/>
    </row>
    <row r="997" spans="1:11" ht="15.75" customHeight="1">
      <c r="A997" s="1"/>
      <c r="C997" s="1"/>
      <c r="E997" s="1"/>
      <c r="G997" s="28"/>
      <c r="I997" s="1"/>
      <c r="K997" s="1"/>
    </row>
    <row r="998" spans="1:11" ht="15.75" customHeight="1">
      <c r="A998" s="1"/>
      <c r="C998" s="1"/>
      <c r="E998" s="1"/>
      <c r="G998" s="28"/>
      <c r="I998" s="1"/>
      <c r="K998" s="1"/>
    </row>
    <row r="999" spans="1:11" ht="15.75" customHeight="1">
      <c r="A999" s="1"/>
      <c r="C999" s="1"/>
      <c r="E999" s="1"/>
      <c r="G999" s="28"/>
      <c r="I999" s="1"/>
      <c r="K999" s="1"/>
    </row>
    <row r="1000" spans="1:11" ht="15.75" customHeight="1">
      <c r="A1000" s="1"/>
      <c r="C1000" s="1"/>
      <c r="E1000" s="1"/>
      <c r="G1000" s="28"/>
      <c r="I1000" s="1"/>
      <c r="K1000" s="1"/>
    </row>
  </sheetData>
  <sheetProtection algorithmName="SHA-512" hashValue="pX7vUmJt7xzt08mVHywUWt//EBjpu3YUlr7JiHIhKsjuIYaq5+kl0ZNdK/Qj/Df6bYc6XPhCp+C8GddW6kJCgw==" saltValue="WYYXBJEJf1rFKUmLfb8TJg==" spinCount="100000" sheet="1" objects="1" scenario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5:F37">
    <cfRule type="expression" dxfId="67" priority="1">
      <formula>$D$20&lt;&gt;"O - ostatní výsledky"</formula>
    </cfRule>
  </conditionalFormatting>
  <conditionalFormatting sqref="H35:L37">
    <cfRule type="expression" dxfId="66" priority="2">
      <formula>$J$20&lt;&gt;"O - ostatní výsledky"</formula>
    </cfRule>
  </conditionalFormatting>
  <conditionalFormatting sqref="B59:F61">
    <cfRule type="expression" dxfId="65" priority="3">
      <formula>$D$44&lt;&gt;"O - ostatní výsledky"</formula>
    </cfRule>
  </conditionalFormatting>
  <conditionalFormatting sqref="H59:L61">
    <cfRule type="expression" dxfId="64" priority="4">
      <formula>$J$44&lt;&gt;"O - ostatní výsledky"</formula>
    </cfRule>
  </conditionalFormatting>
  <conditionalFormatting sqref="J18 J20 J23:J24 J27:J29 J31 J33">
    <cfRule type="expression" dxfId="63" priority="5">
      <formula>$D$11&lt;2</formula>
    </cfRule>
  </conditionalFormatting>
  <conditionalFormatting sqref="D42 D44 D47:D48 D51:D53 D55 D57">
    <cfRule type="expression" dxfId="62" priority="6">
      <formula>$D$11&lt;3</formula>
    </cfRule>
  </conditionalFormatting>
  <conditionalFormatting sqref="J42 J44 J47:J48 J51:J53 J55 J57">
    <cfRule type="expression" dxfId="61" priority="7">
      <formula>$D$11&lt;4</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číselníky!$AF$11:$AF$23</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zoomScaleNormal="100" workbookViewId="0">
      <selection activeCell="B3" sqref="B3:G3"/>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73" t="s">
        <v>195</v>
      </c>
      <c r="C3" s="474"/>
      <c r="D3" s="474"/>
      <c r="E3" s="474"/>
      <c r="F3" s="474"/>
      <c r="G3" s="475"/>
      <c r="H3" s="104"/>
      <c r="I3" s="126"/>
      <c r="J3" s="126"/>
      <c r="K3" s="126"/>
      <c r="L3" s="1"/>
      <c r="M3" s="1"/>
      <c r="N3" s="1"/>
      <c r="O3" s="1"/>
      <c r="P3" s="1"/>
      <c r="Q3" s="1"/>
      <c r="R3" s="1"/>
      <c r="S3" s="1"/>
      <c r="T3" s="1"/>
      <c r="U3" s="1"/>
      <c r="V3" s="1"/>
      <c r="W3" s="1"/>
      <c r="X3" s="1"/>
      <c r="Y3" s="1"/>
      <c r="Z3" s="1"/>
    </row>
    <row r="4" spans="1:26" ht="15.75" customHeight="1">
      <c r="A4" s="1"/>
      <c r="B4" s="127"/>
      <c r="C4" s="127"/>
      <c r="D4" s="72"/>
      <c r="E4" s="72"/>
      <c r="F4" s="72"/>
      <c r="G4" s="72"/>
      <c r="H4" s="72"/>
      <c r="I4" s="72"/>
      <c r="J4" s="72"/>
      <c r="K4" s="72"/>
      <c r="L4" s="72"/>
    </row>
    <row r="5" spans="1:26" ht="15.75" customHeight="1">
      <c r="A5" s="1"/>
      <c r="B5" s="105"/>
      <c r="C5" s="105"/>
      <c r="D5" s="72"/>
      <c r="E5" s="72"/>
      <c r="F5" s="72"/>
      <c r="G5" s="72"/>
      <c r="H5" s="72"/>
      <c r="I5" s="72"/>
      <c r="J5" s="72"/>
      <c r="K5" s="72"/>
      <c r="L5" s="72"/>
    </row>
    <row r="6" spans="1:26" ht="24" customHeight="1">
      <c r="A6" s="1"/>
      <c r="B6" s="365" t="s">
        <v>64</v>
      </c>
      <c r="C6" s="366"/>
      <c r="D6" s="366"/>
      <c r="E6" s="366"/>
      <c r="F6" s="366"/>
      <c r="G6" s="366"/>
      <c r="H6" s="366"/>
      <c r="I6" s="366"/>
      <c r="J6" s="366"/>
      <c r="K6" s="367"/>
      <c r="L6" s="128"/>
      <c r="M6" s="1"/>
      <c r="N6" s="1"/>
      <c r="O6" s="1"/>
      <c r="P6" s="1"/>
      <c r="Q6" s="1"/>
      <c r="R6" s="1"/>
      <c r="S6" s="1"/>
      <c r="T6" s="1"/>
      <c r="U6" s="1"/>
      <c r="V6" s="1"/>
      <c r="W6" s="1"/>
      <c r="X6" s="1"/>
      <c r="Y6" s="1"/>
      <c r="Z6" s="1"/>
    </row>
    <row r="7" spans="1:26" ht="15.75" customHeight="1">
      <c r="A7" s="1"/>
      <c r="B7" s="105"/>
      <c r="C7" s="105"/>
      <c r="D7" s="108"/>
      <c r="E7" s="108"/>
      <c r="F7" s="108"/>
      <c r="G7" s="108"/>
      <c r="H7" s="108"/>
      <c r="I7" s="108"/>
      <c r="J7" s="108"/>
      <c r="K7" s="108"/>
      <c r="L7" s="108"/>
      <c r="M7" s="1"/>
      <c r="N7" s="1"/>
      <c r="O7" s="1"/>
      <c r="P7" s="1"/>
      <c r="Q7" s="1"/>
      <c r="R7" s="1"/>
      <c r="S7" s="1"/>
      <c r="T7" s="1"/>
      <c r="U7" s="1"/>
      <c r="V7" s="1"/>
      <c r="W7" s="1"/>
      <c r="X7" s="1"/>
      <c r="Y7" s="1"/>
      <c r="Z7" s="1"/>
    </row>
    <row r="8" spans="1:26" ht="15.75" customHeight="1">
      <c r="A8" s="1"/>
      <c r="B8" s="129" t="s">
        <v>196</v>
      </c>
      <c r="C8" s="105"/>
      <c r="D8" s="476" t="str">
        <f>IF('Hlavní uchazeč'!D15="","Chybí doplnit obchodní jméno na listu Hlavní uchazeč",číselníky!Y9)</f>
        <v>Chybí doplnit obchodní jméno na listu Hlavní uchazeč</v>
      </c>
      <c r="E8" s="397"/>
      <c r="F8" s="397"/>
      <c r="G8" s="130"/>
      <c r="H8" s="130"/>
      <c r="I8" s="23"/>
      <c r="J8" s="23"/>
      <c r="K8" s="23"/>
      <c r="L8" s="23"/>
      <c r="M8" s="1"/>
      <c r="N8" s="1"/>
      <c r="O8" s="1"/>
      <c r="P8" s="1"/>
      <c r="Q8" s="1"/>
      <c r="R8" s="1"/>
      <c r="S8" s="1"/>
      <c r="T8" s="1"/>
      <c r="U8" s="1"/>
      <c r="V8" s="1"/>
      <c r="W8" s="1"/>
      <c r="X8" s="1"/>
      <c r="Y8" s="1"/>
      <c r="Z8" s="1"/>
    </row>
    <row r="9" spans="1:26" ht="15.75" customHeight="1">
      <c r="A9" s="1"/>
      <c r="B9" s="105"/>
      <c r="C9" s="105"/>
      <c r="D9" s="131"/>
      <c r="E9" s="23"/>
      <c r="F9" s="23"/>
      <c r="G9" s="23"/>
      <c r="H9" s="23"/>
      <c r="I9" s="23"/>
      <c r="J9" s="23"/>
      <c r="K9" s="23"/>
      <c r="L9" s="23"/>
      <c r="M9" s="1"/>
      <c r="N9" s="1"/>
      <c r="O9" s="1"/>
      <c r="P9" s="1"/>
      <c r="Q9" s="1"/>
      <c r="R9" s="1"/>
      <c r="S9" s="1"/>
      <c r="T9" s="1"/>
      <c r="U9" s="1"/>
      <c r="V9" s="1"/>
      <c r="W9" s="1"/>
      <c r="X9" s="1"/>
      <c r="Y9" s="1"/>
      <c r="Z9" s="1"/>
    </row>
    <row r="10" spans="1:26" ht="15.75" customHeight="1">
      <c r="A10" s="1"/>
      <c r="B10" s="132" t="s">
        <v>197</v>
      </c>
      <c r="C10" s="116"/>
      <c r="D10" s="131"/>
      <c r="E10" s="131"/>
      <c r="F10" s="477"/>
      <c r="G10" s="359"/>
      <c r="H10" s="359"/>
      <c r="I10" s="360"/>
      <c r="J10" s="11"/>
      <c r="K10" s="11"/>
      <c r="L10" s="11"/>
    </row>
    <row r="11" spans="1:26" ht="11.25" customHeight="1">
      <c r="A11" s="1"/>
      <c r="B11" s="29"/>
      <c r="C11" s="29"/>
      <c r="D11" s="133"/>
      <c r="E11" s="29"/>
      <c r="F11" s="29"/>
      <c r="G11" s="29"/>
      <c r="H11" s="29"/>
      <c r="I11" s="29"/>
      <c r="J11" s="29"/>
      <c r="K11" s="29"/>
      <c r="L11" s="29"/>
    </row>
    <row r="12" spans="1:26" ht="15" customHeight="1">
      <c r="A12" s="1"/>
      <c r="B12" s="15" t="s">
        <v>163</v>
      </c>
      <c r="C12" s="29"/>
      <c r="D12" s="478" t="str">
        <f>IF('Hlavní uchazeč'!D19="Vyberte možnost:","Chybí doplnit",číselníky!X14)</f>
        <v>Chybí doplnit</v>
      </c>
      <c r="E12" s="360"/>
      <c r="F12" s="29"/>
      <c r="G12" s="29"/>
      <c r="H12" s="29"/>
      <c r="I12" s="29"/>
      <c r="J12" s="29"/>
      <c r="K12" s="29"/>
      <c r="L12" s="29"/>
      <c r="M12" s="1"/>
      <c r="N12" s="1"/>
      <c r="O12" s="1"/>
      <c r="P12" s="1"/>
      <c r="Q12" s="1"/>
      <c r="R12" s="1"/>
      <c r="S12" s="1"/>
      <c r="T12" s="1"/>
      <c r="U12" s="1"/>
      <c r="V12" s="1"/>
      <c r="W12" s="1"/>
      <c r="X12" s="1"/>
      <c r="Y12" s="1"/>
      <c r="Z12" s="1"/>
    </row>
    <row r="13" spans="1:26" ht="15" customHeight="1">
      <c r="A13" s="1"/>
      <c r="B13" s="15"/>
      <c r="C13" s="29"/>
      <c r="D13" s="15"/>
      <c r="E13" s="133"/>
      <c r="F13" s="29"/>
      <c r="G13" s="29"/>
      <c r="H13" s="29"/>
      <c r="I13" s="29"/>
      <c r="J13" s="29"/>
      <c r="K13" s="29"/>
      <c r="L13" s="29"/>
      <c r="M13" s="1"/>
      <c r="N13" s="1"/>
      <c r="O13" s="1"/>
      <c r="P13" s="1"/>
      <c r="Q13" s="1"/>
      <c r="R13" s="1"/>
      <c r="S13" s="1"/>
      <c r="T13" s="1"/>
      <c r="U13" s="1"/>
      <c r="V13" s="1"/>
      <c r="W13" s="1"/>
      <c r="X13" s="1"/>
      <c r="Y13" s="1"/>
      <c r="Z13" s="1"/>
    </row>
    <row r="14" spans="1:26" ht="15" customHeight="1">
      <c r="A14" s="1"/>
      <c r="B14" s="428" t="s">
        <v>198</v>
      </c>
      <c r="C14" s="29"/>
      <c r="D14" s="469"/>
      <c r="E14" s="470" t="str">
        <f>IF(D14="","     Nevyplněno","")</f>
        <v xml:space="preserve">     Nevyplněno</v>
      </c>
      <c r="F14" s="371"/>
      <c r="G14" s="29"/>
      <c r="H14" s="29"/>
      <c r="I14" s="29"/>
      <c r="J14" s="29"/>
      <c r="K14" s="29"/>
      <c r="L14" s="29"/>
      <c r="M14" s="1"/>
      <c r="N14" s="1"/>
      <c r="O14" s="1"/>
      <c r="P14" s="1"/>
      <c r="Q14" s="1"/>
      <c r="R14" s="1"/>
      <c r="S14" s="1"/>
      <c r="T14" s="1"/>
      <c r="U14" s="1"/>
      <c r="V14" s="1"/>
      <c r="W14" s="1"/>
      <c r="X14" s="1"/>
      <c r="Y14" s="1"/>
      <c r="Z14" s="1"/>
    </row>
    <row r="15" spans="1:26" ht="15" customHeight="1">
      <c r="A15" s="1"/>
      <c r="B15" s="386"/>
      <c r="C15" s="29"/>
      <c r="D15" s="430"/>
      <c r="E15" s="471"/>
      <c r="F15" s="373"/>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4"/>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2" t="s">
        <v>199</v>
      </c>
      <c r="C17" s="359"/>
      <c r="D17" s="359"/>
      <c r="E17" s="359"/>
      <c r="F17" s="359"/>
      <c r="G17" s="359"/>
      <c r="H17" s="359"/>
      <c r="I17" s="360"/>
      <c r="J17" s="135"/>
      <c r="K17" s="135"/>
      <c r="L17" s="135"/>
      <c r="M17" s="1"/>
      <c r="N17" s="1"/>
      <c r="O17" s="1"/>
      <c r="P17" s="1"/>
      <c r="Q17" s="1"/>
      <c r="R17" s="1"/>
      <c r="S17" s="1"/>
      <c r="T17" s="1"/>
      <c r="U17" s="1"/>
      <c r="V17" s="1"/>
      <c r="W17" s="1"/>
      <c r="X17" s="1"/>
      <c r="Y17" s="1"/>
      <c r="Z17" s="1"/>
    </row>
    <row r="18" spans="1:26" ht="54.75" customHeight="1">
      <c r="A18" s="1"/>
      <c r="B18" s="472" t="s">
        <v>200</v>
      </c>
      <c r="C18" s="359"/>
      <c r="D18" s="359"/>
      <c r="E18" s="359"/>
      <c r="F18" s="359"/>
      <c r="G18" s="359"/>
      <c r="H18" s="359"/>
      <c r="I18" s="359"/>
      <c r="J18" s="359"/>
      <c r="K18" s="359"/>
      <c r="L18" s="360"/>
      <c r="M18" s="1"/>
      <c r="N18" s="1"/>
      <c r="O18" s="1"/>
      <c r="P18" s="1"/>
      <c r="Q18" s="1"/>
      <c r="R18" s="1"/>
      <c r="S18" s="1"/>
      <c r="T18" s="1"/>
      <c r="U18" s="1"/>
      <c r="V18" s="1"/>
      <c r="W18" s="1"/>
      <c r="X18" s="1"/>
      <c r="Y18" s="1"/>
      <c r="Z18" s="1"/>
    </row>
    <row r="19" spans="1:26" ht="3" customHeight="1">
      <c r="A19" s="28"/>
      <c r="B19" s="136"/>
      <c r="C19" s="136"/>
      <c r="D19" s="136"/>
      <c r="E19" s="136"/>
      <c r="F19" s="136"/>
      <c r="G19" s="136"/>
      <c r="H19" s="136"/>
      <c r="I19" s="136"/>
      <c r="J19" s="136"/>
      <c r="K19" s="136"/>
      <c r="L19" s="136"/>
      <c r="M19" s="28"/>
      <c r="N19" s="28"/>
      <c r="O19" s="28"/>
      <c r="P19" s="28"/>
      <c r="Q19" s="28"/>
      <c r="R19" s="28"/>
      <c r="S19" s="28"/>
      <c r="T19" s="28"/>
      <c r="U19" s="28"/>
      <c r="V19" s="28"/>
      <c r="W19" s="28"/>
      <c r="X19" s="28"/>
      <c r="Y19" s="28"/>
      <c r="Z19" s="28"/>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6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Prostředí pro život.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7" t="s">
        <v>201</v>
      </c>
      <c r="E21" s="138" t="s">
        <v>202</v>
      </c>
      <c r="F21" s="139" t="s">
        <v>203</v>
      </c>
      <c r="G21" s="139" t="s">
        <v>204</v>
      </c>
      <c r="H21" s="140" t="s">
        <v>205</v>
      </c>
      <c r="I21" s="29"/>
      <c r="J21" s="29"/>
      <c r="K21" s="29"/>
      <c r="L21" s="29"/>
    </row>
    <row r="22" spans="1:26" ht="30.75" customHeight="1">
      <c r="A22" s="1"/>
      <c r="B22" s="386"/>
      <c r="C22" s="29"/>
      <c r="D22" s="141" t="s">
        <v>206</v>
      </c>
      <c r="E22" s="142">
        <v>0.7</v>
      </c>
      <c r="F22" s="142">
        <v>0.45</v>
      </c>
      <c r="G22" s="142">
        <v>0.8</v>
      </c>
      <c r="H22" s="143">
        <v>0.6</v>
      </c>
      <c r="I22" s="29"/>
      <c r="J22" s="29"/>
      <c r="K22" s="29"/>
      <c r="L22" s="29"/>
    </row>
    <row r="23" spans="1:26" ht="30.75" customHeight="1">
      <c r="A23" s="1"/>
      <c r="B23" s="29"/>
      <c r="C23" s="29"/>
      <c r="D23" s="141" t="s">
        <v>207</v>
      </c>
      <c r="E23" s="144">
        <v>0.6</v>
      </c>
      <c r="F23" s="144">
        <v>0.35</v>
      </c>
      <c r="G23" s="144">
        <v>0.75</v>
      </c>
      <c r="H23" s="145">
        <v>0.5</v>
      </c>
      <c r="I23" s="29"/>
      <c r="J23" s="29"/>
      <c r="K23" s="29"/>
      <c r="L23" s="29"/>
    </row>
    <row r="24" spans="1:26" ht="30.75" customHeight="1">
      <c r="A24" s="1"/>
      <c r="B24" s="29"/>
      <c r="C24" s="29"/>
      <c r="D24" s="146" t="s">
        <v>208</v>
      </c>
      <c r="E24" s="142">
        <v>0.5</v>
      </c>
      <c r="F24" s="142">
        <v>0.25</v>
      </c>
      <c r="G24" s="142">
        <v>0.65</v>
      </c>
      <c r="H24" s="143">
        <v>0.4</v>
      </c>
      <c r="I24" s="29"/>
      <c r="J24" s="29"/>
      <c r="K24" s="29"/>
      <c r="L24" s="29"/>
    </row>
    <row r="25" spans="1:26" ht="30.75" customHeight="1">
      <c r="A25" s="1"/>
      <c r="B25" s="29"/>
      <c r="C25" s="29"/>
      <c r="D25" s="147" t="s">
        <v>209</v>
      </c>
      <c r="E25" s="148">
        <v>1</v>
      </c>
      <c r="F25" s="148">
        <v>1</v>
      </c>
      <c r="G25" s="148">
        <v>1</v>
      </c>
      <c r="H25" s="149">
        <v>1</v>
      </c>
      <c r="I25" s="29"/>
      <c r="J25" s="29"/>
      <c r="K25" s="29"/>
      <c r="L25" s="29"/>
    </row>
    <row r="26" spans="1:26" ht="12.75" customHeight="1">
      <c r="A26" s="1"/>
      <c r="B26" s="29"/>
      <c r="C26" s="29"/>
      <c r="D26" s="150"/>
      <c r="E26" s="151"/>
      <c r="F26" s="151"/>
      <c r="G26" s="151"/>
      <c r="H26" s="151"/>
      <c r="I26" s="151"/>
      <c r="J26" s="29"/>
      <c r="K26" s="29"/>
      <c r="L26" s="29"/>
      <c r="M26" s="1"/>
      <c r="N26" s="1"/>
      <c r="O26" s="1"/>
      <c r="P26" s="1"/>
      <c r="Q26" s="1"/>
      <c r="R26" s="1"/>
      <c r="S26" s="1"/>
      <c r="T26" s="1"/>
      <c r="U26" s="1"/>
      <c r="V26" s="1"/>
      <c r="W26" s="1"/>
      <c r="X26" s="1"/>
      <c r="Y26" s="1"/>
      <c r="Z26" s="1"/>
    </row>
    <row r="27" spans="1:26" ht="30.75" customHeight="1">
      <c r="A27" s="1"/>
      <c r="B27" s="56"/>
      <c r="C27" s="29"/>
      <c r="D27" s="152" t="s">
        <v>210</v>
      </c>
      <c r="E27" s="153">
        <f>IF(FP_HÚ="Chybí doplnit",0,IF($D$14="ANO",číselníky!X4,číselníky!X6))</f>
        <v>0</v>
      </c>
      <c r="F27" s="154">
        <f>IF($D$12="Chybí doplnit",0,IF($D$14="ANO",číselníky!Y4,číselníky!Y6))</f>
        <v>0</v>
      </c>
      <c r="G27" s="466" t="s">
        <v>211</v>
      </c>
      <c r="H27" s="359"/>
      <c r="I27" s="360"/>
      <c r="J27" s="155"/>
      <c r="K27" s="29"/>
      <c r="L27" s="29"/>
    </row>
    <row r="28" spans="1:26" ht="9" customHeight="1">
      <c r="A28" s="1"/>
      <c r="B28" s="29"/>
      <c r="C28" s="29"/>
      <c r="D28" s="29"/>
      <c r="E28" s="156"/>
      <c r="F28" s="156"/>
      <c r="G28" s="156"/>
      <c r="H28" s="156"/>
      <c r="I28" s="29"/>
      <c r="J28" s="29"/>
      <c r="K28" s="29"/>
      <c r="L28" s="29"/>
    </row>
    <row r="29" spans="1:26" ht="15" customHeight="1">
      <c r="A29" s="28"/>
      <c r="B29" s="157"/>
      <c r="C29" s="157"/>
      <c r="D29" s="157"/>
      <c r="E29" s="157"/>
      <c r="F29" s="157"/>
      <c r="G29" s="157"/>
      <c r="H29" s="157"/>
      <c r="I29" s="157"/>
      <c r="J29" s="157"/>
      <c r="K29" s="11"/>
      <c r="L29" s="11"/>
      <c r="M29" s="28"/>
      <c r="N29" s="28"/>
      <c r="O29" s="28"/>
      <c r="P29" s="28"/>
      <c r="Q29" s="28"/>
      <c r="R29" s="28"/>
      <c r="S29" s="28"/>
      <c r="T29" s="28"/>
      <c r="U29" s="28"/>
      <c r="V29" s="28"/>
      <c r="W29" s="28"/>
      <c r="X29" s="28"/>
      <c r="Y29" s="28"/>
      <c r="Z29" s="28"/>
    </row>
    <row r="30" spans="1:26" ht="15.75" customHeight="1">
      <c r="A30" s="1"/>
      <c r="B30" s="467" t="s">
        <v>1354</v>
      </c>
      <c r="C30" s="366"/>
      <c r="D30" s="415"/>
      <c r="E30" s="108"/>
      <c r="F30" s="108"/>
      <c r="G30" s="108"/>
      <c r="H30" s="108"/>
      <c r="I30" s="108"/>
      <c r="J30" s="108"/>
      <c r="K30" s="108"/>
      <c r="L30" s="108"/>
      <c r="M30" s="1"/>
      <c r="N30" s="1"/>
      <c r="O30" s="1"/>
      <c r="P30" s="1"/>
      <c r="Q30" s="1"/>
      <c r="R30" s="1"/>
      <c r="S30" s="1"/>
      <c r="T30" s="1"/>
      <c r="U30" s="1"/>
      <c r="V30" s="1"/>
      <c r="W30" s="1"/>
      <c r="X30" s="1"/>
      <c r="Y30" s="1"/>
      <c r="Z30" s="1"/>
    </row>
    <row r="31" spans="1:26" ht="9" customHeight="1">
      <c r="A31" s="1"/>
      <c r="B31" s="158"/>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59" t="s">
        <v>212</v>
      </c>
      <c r="C32" s="29"/>
      <c r="D32" s="152" t="s">
        <v>213</v>
      </c>
      <c r="E32" s="160">
        <v>0.85</v>
      </c>
      <c r="F32" s="161"/>
      <c r="G32" s="29"/>
      <c r="H32" s="29"/>
      <c r="I32" s="29"/>
      <c r="J32" s="29"/>
      <c r="K32" s="29"/>
      <c r="L32" s="29"/>
      <c r="M32" s="1"/>
      <c r="N32" s="1"/>
      <c r="O32" s="1"/>
      <c r="P32" s="1"/>
      <c r="Q32" s="1"/>
      <c r="R32" s="1"/>
      <c r="S32" s="1"/>
      <c r="T32" s="1"/>
      <c r="U32" s="1"/>
      <c r="V32" s="1"/>
      <c r="W32" s="1"/>
      <c r="X32" s="1"/>
      <c r="Y32" s="1"/>
      <c r="Z32" s="1"/>
    </row>
    <row r="33" spans="1:26" ht="15" customHeight="1">
      <c r="A33" s="28"/>
      <c r="B33" s="162"/>
      <c r="C33" s="162"/>
      <c r="D33" s="162"/>
      <c r="E33" s="162"/>
      <c r="F33" s="162"/>
      <c r="G33" s="162"/>
      <c r="H33" s="162"/>
      <c r="I33" s="162"/>
      <c r="J33" s="162"/>
      <c r="K33" s="29"/>
      <c r="L33" s="29"/>
      <c r="M33" s="28"/>
      <c r="N33" s="28"/>
      <c r="O33" s="28"/>
      <c r="P33" s="28"/>
      <c r="Q33" s="28"/>
      <c r="R33" s="28"/>
      <c r="S33" s="28"/>
      <c r="T33" s="28"/>
      <c r="U33" s="28"/>
      <c r="V33" s="28"/>
      <c r="W33" s="28"/>
      <c r="X33" s="28"/>
      <c r="Y33" s="28"/>
      <c r="Z33" s="28"/>
    </row>
    <row r="34" spans="1:26" ht="15" customHeight="1">
      <c r="A34" s="28"/>
      <c r="B34" s="157"/>
      <c r="C34" s="157"/>
      <c r="D34" s="157"/>
      <c r="E34" s="157"/>
      <c r="F34" s="157"/>
      <c r="G34" s="157"/>
      <c r="H34" s="157"/>
      <c r="I34" s="157"/>
      <c r="J34" s="157"/>
      <c r="K34" s="11"/>
      <c r="L34" s="11"/>
      <c r="M34" s="28"/>
      <c r="N34" s="28"/>
      <c r="O34" s="28"/>
      <c r="P34" s="28"/>
      <c r="Q34" s="28"/>
      <c r="R34" s="28"/>
      <c r="S34" s="28"/>
      <c r="T34" s="28"/>
      <c r="U34" s="28"/>
      <c r="V34" s="28"/>
      <c r="W34" s="28"/>
      <c r="X34" s="28"/>
      <c r="Y34" s="28"/>
      <c r="Z34" s="28"/>
    </row>
    <row r="35" spans="1:26" ht="15.75" customHeight="1">
      <c r="A35" s="1"/>
      <c r="B35" s="132" t="s">
        <v>214</v>
      </c>
      <c r="C35" s="163"/>
      <c r="D35" s="108"/>
      <c r="E35" s="108"/>
      <c r="F35" s="108"/>
      <c r="G35" s="108"/>
      <c r="H35" s="108"/>
      <c r="I35" s="108"/>
      <c r="J35" s="108"/>
      <c r="K35" s="108"/>
      <c r="L35" s="108"/>
      <c r="M35" s="1"/>
      <c r="N35" s="1"/>
      <c r="O35" s="1"/>
      <c r="P35" s="1"/>
      <c r="Q35" s="1"/>
      <c r="R35" s="1"/>
      <c r="S35" s="1"/>
      <c r="T35" s="1"/>
      <c r="U35" s="1"/>
      <c r="V35" s="1"/>
      <c r="W35" s="1"/>
      <c r="X35" s="1"/>
      <c r="Y35" s="1"/>
      <c r="Z35" s="1"/>
    </row>
    <row r="36" spans="1:26" ht="6" customHeight="1">
      <c r="A36" s="1"/>
      <c r="B36" s="158"/>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2" t="s">
        <v>215</v>
      </c>
      <c r="C37" s="359"/>
      <c r="D37" s="359"/>
      <c r="E37" s="359"/>
      <c r="F37" s="359"/>
      <c r="G37" s="360"/>
      <c r="H37" s="164"/>
      <c r="I37" s="165"/>
      <c r="J37" s="63"/>
      <c r="K37" s="63"/>
      <c r="L37" s="63"/>
    </row>
    <row r="38" spans="1:26" ht="15" customHeight="1">
      <c r="A38" s="1"/>
      <c r="B38" s="468" t="s">
        <v>216</v>
      </c>
      <c r="C38" s="359"/>
      <c r="D38" s="359"/>
      <c r="E38" s="359"/>
      <c r="F38" s="359"/>
      <c r="G38" s="360"/>
      <c r="H38" s="164"/>
      <c r="I38" s="165"/>
      <c r="J38" s="63"/>
      <c r="K38" s="63"/>
      <c r="L38" s="63"/>
      <c r="M38" s="1"/>
      <c r="N38" s="1"/>
      <c r="O38" s="1"/>
      <c r="P38" s="1"/>
      <c r="Q38" s="1"/>
      <c r="R38" s="1"/>
      <c r="S38" s="1"/>
      <c r="T38" s="1"/>
      <c r="U38" s="1"/>
      <c r="V38" s="1"/>
      <c r="W38" s="1"/>
      <c r="X38" s="1"/>
      <c r="Y38" s="1"/>
      <c r="Z38" s="1"/>
    </row>
    <row r="39" spans="1:26" ht="15.75" customHeight="1">
      <c r="A39" s="1"/>
      <c r="B39" s="29"/>
      <c r="C39" s="29"/>
      <c r="D39" s="29"/>
      <c r="E39" s="156"/>
      <c r="F39" s="156"/>
      <c r="G39" s="156"/>
      <c r="H39" s="156"/>
      <c r="I39" s="29"/>
      <c r="J39" s="29"/>
      <c r="K39" s="29"/>
      <c r="L39" s="29"/>
    </row>
    <row r="40" spans="1:26" ht="15.75" customHeight="1">
      <c r="A40" s="166"/>
      <c r="B40" s="454" t="s">
        <v>217</v>
      </c>
      <c r="C40" s="452"/>
      <c r="D40" s="167" t="s">
        <v>218</v>
      </c>
      <c r="E40" s="167" t="s">
        <v>219</v>
      </c>
      <c r="F40" s="167" t="s">
        <v>220</v>
      </c>
      <c r="G40" s="167" t="s">
        <v>221</v>
      </c>
      <c r="H40" s="168" t="s">
        <v>222</v>
      </c>
      <c r="I40" s="57"/>
      <c r="J40" s="57"/>
      <c r="K40" s="57"/>
      <c r="L40" s="57"/>
      <c r="M40" s="166"/>
      <c r="N40" s="166"/>
      <c r="O40" s="166"/>
      <c r="P40" s="166"/>
      <c r="Q40" s="166"/>
      <c r="R40" s="166"/>
      <c r="S40" s="166"/>
      <c r="T40" s="166"/>
      <c r="U40" s="166"/>
      <c r="V40" s="166"/>
      <c r="W40" s="166"/>
      <c r="X40" s="166"/>
      <c r="Y40" s="166"/>
      <c r="Z40" s="166"/>
    </row>
    <row r="41" spans="1:26" ht="21" customHeight="1">
      <c r="A41" s="1"/>
      <c r="B41" s="449" t="s">
        <v>223</v>
      </c>
      <c r="C41" s="448"/>
      <c r="D41" s="169" t="s">
        <v>224</v>
      </c>
      <c r="E41" s="353"/>
      <c r="F41" s="353"/>
      <c r="G41" s="354"/>
      <c r="H41" s="355"/>
      <c r="I41" s="29"/>
      <c r="J41" s="29"/>
      <c r="K41" s="29"/>
      <c r="L41" s="29"/>
      <c r="M41" s="1"/>
      <c r="N41" s="1"/>
      <c r="O41" s="1"/>
      <c r="P41" s="1"/>
      <c r="Q41" s="1"/>
      <c r="R41" s="1"/>
      <c r="S41" s="1"/>
      <c r="T41" s="1"/>
      <c r="U41" s="1"/>
      <c r="V41" s="1"/>
      <c r="W41" s="1"/>
      <c r="X41" s="1"/>
      <c r="Y41" s="1"/>
      <c r="Z41" s="1"/>
    </row>
    <row r="42" spans="1:26" ht="21" customHeight="1">
      <c r="A42" s="1"/>
      <c r="B42" s="457" t="s">
        <v>225</v>
      </c>
      <c r="C42" s="452"/>
      <c r="D42" s="170" t="s">
        <v>224</v>
      </c>
      <c r="E42" s="171">
        <f t="shared" ref="E42:H42" si="0">1-E41</f>
        <v>1</v>
      </c>
      <c r="F42" s="171">
        <f t="shared" si="0"/>
        <v>1</v>
      </c>
      <c r="G42" s="172">
        <f t="shared" si="0"/>
        <v>1</v>
      </c>
      <c r="H42" s="172">
        <f t="shared" si="0"/>
        <v>1</v>
      </c>
      <c r="I42" s="173"/>
      <c r="J42" s="29"/>
      <c r="K42" s="29"/>
      <c r="L42" s="29"/>
      <c r="M42" s="1"/>
      <c r="N42" s="1"/>
      <c r="O42" s="1"/>
      <c r="P42" s="1"/>
      <c r="Q42" s="1"/>
      <c r="R42" s="1"/>
      <c r="S42" s="1"/>
      <c r="T42" s="1"/>
      <c r="U42" s="1"/>
      <c r="V42" s="1"/>
      <c r="W42" s="1"/>
      <c r="X42" s="1"/>
      <c r="Y42" s="1"/>
      <c r="Z42" s="1"/>
    </row>
    <row r="43" spans="1:26" ht="18" customHeight="1">
      <c r="A43" s="1"/>
      <c r="B43" s="29"/>
      <c r="C43" s="29"/>
      <c r="D43" s="29"/>
      <c r="E43" s="156"/>
      <c r="F43" s="156"/>
      <c r="G43" s="156"/>
      <c r="H43" s="156"/>
      <c r="I43" s="174"/>
      <c r="J43" s="29"/>
      <c r="K43" s="29"/>
      <c r="L43" s="29"/>
      <c r="M43" s="1"/>
      <c r="N43" s="1"/>
      <c r="O43" s="1"/>
      <c r="P43" s="1"/>
      <c r="Q43" s="1"/>
      <c r="R43" s="1"/>
      <c r="S43" s="1"/>
      <c r="T43" s="1"/>
      <c r="U43" s="1"/>
      <c r="V43" s="1"/>
      <c r="W43" s="1"/>
      <c r="X43" s="1"/>
      <c r="Y43" s="1"/>
      <c r="Z43" s="1"/>
    </row>
    <row r="44" spans="1:26" ht="15.75" customHeight="1">
      <c r="A44" s="1"/>
      <c r="B44" s="454" t="s">
        <v>217</v>
      </c>
      <c r="C44" s="452"/>
      <c r="D44" s="167" t="s">
        <v>218</v>
      </c>
      <c r="E44" s="167" t="s">
        <v>219</v>
      </c>
      <c r="F44" s="167" t="s">
        <v>220</v>
      </c>
      <c r="G44" s="167" t="s">
        <v>221</v>
      </c>
      <c r="H44" s="167" t="s">
        <v>222</v>
      </c>
      <c r="I44" s="174"/>
      <c r="J44" s="29"/>
      <c r="K44" s="29"/>
      <c r="L44" s="29"/>
      <c r="M44" s="1"/>
      <c r="N44" s="1"/>
      <c r="O44" s="1"/>
      <c r="P44" s="1"/>
      <c r="Q44" s="1"/>
      <c r="R44" s="1"/>
      <c r="S44" s="1"/>
      <c r="T44" s="1"/>
      <c r="U44" s="1"/>
      <c r="V44" s="1"/>
      <c r="W44" s="1"/>
      <c r="X44" s="1"/>
      <c r="Y44" s="1"/>
      <c r="Z44" s="1"/>
    </row>
    <row r="45" spans="1:26" ht="21" customHeight="1">
      <c r="A45" s="1"/>
      <c r="B45" s="464" t="s">
        <v>226</v>
      </c>
      <c r="C45" s="452"/>
      <c r="D45" s="175" t="s">
        <v>227</v>
      </c>
      <c r="E45" s="176">
        <f t="shared" ref="E45:H45" si="1">E$41*E$67</f>
        <v>0</v>
      </c>
      <c r="F45" s="176">
        <f t="shared" si="1"/>
        <v>0</v>
      </c>
      <c r="G45" s="176">
        <f t="shared" si="1"/>
        <v>0</v>
      </c>
      <c r="H45" s="176">
        <f t="shared" si="1"/>
        <v>0</v>
      </c>
      <c r="I45" s="173"/>
      <c r="J45" s="29"/>
      <c r="K45" s="29"/>
      <c r="L45" s="29"/>
      <c r="M45" s="1"/>
      <c r="N45" s="1"/>
      <c r="O45" s="1"/>
      <c r="P45" s="1"/>
      <c r="Q45" s="1"/>
      <c r="R45" s="1"/>
      <c r="S45" s="1"/>
      <c r="T45" s="1"/>
      <c r="U45" s="1"/>
      <c r="V45" s="1"/>
      <c r="W45" s="1"/>
      <c r="X45" s="1"/>
      <c r="Y45" s="1"/>
      <c r="Z45" s="1"/>
    </row>
    <row r="46" spans="1:26" ht="21" customHeight="1">
      <c r="A46" s="1"/>
      <c r="B46" s="457" t="s">
        <v>228</v>
      </c>
      <c r="C46" s="452"/>
      <c r="D46" s="177" t="s">
        <v>227</v>
      </c>
      <c r="E46" s="178">
        <f t="shared" ref="E46:H46" si="2">E$42*E$67</f>
        <v>0</v>
      </c>
      <c r="F46" s="178">
        <f t="shared" si="2"/>
        <v>0</v>
      </c>
      <c r="G46" s="178">
        <f t="shared" si="2"/>
        <v>0</v>
      </c>
      <c r="H46" s="178">
        <f t="shared" si="2"/>
        <v>0</v>
      </c>
      <c r="I46" s="173"/>
      <c r="J46" s="29"/>
      <c r="K46" s="29"/>
      <c r="L46" s="29"/>
      <c r="M46" s="1"/>
      <c r="N46" s="1"/>
      <c r="O46" s="1"/>
      <c r="P46" s="1"/>
      <c r="Q46" s="1"/>
      <c r="R46" s="1"/>
      <c r="S46" s="1"/>
      <c r="T46" s="1"/>
      <c r="U46" s="1"/>
      <c r="V46" s="1"/>
      <c r="W46" s="1"/>
      <c r="X46" s="1"/>
      <c r="Y46" s="1"/>
      <c r="Z46" s="1"/>
    </row>
    <row r="47" spans="1:26" ht="15.75" customHeight="1">
      <c r="A47" s="1"/>
      <c r="B47" s="29"/>
      <c r="C47" s="29"/>
      <c r="D47" s="29"/>
      <c r="E47" s="156"/>
      <c r="F47" s="156"/>
      <c r="G47" s="156"/>
      <c r="H47" s="156"/>
      <c r="I47" s="29"/>
      <c r="J47" s="29"/>
      <c r="K47" s="29"/>
      <c r="L47" s="29"/>
      <c r="M47" s="1"/>
      <c r="N47" s="1"/>
      <c r="O47" s="1"/>
      <c r="P47" s="1"/>
      <c r="Q47" s="1"/>
      <c r="R47" s="1"/>
      <c r="S47" s="1"/>
      <c r="T47" s="1"/>
      <c r="U47" s="1"/>
      <c r="V47" s="1"/>
      <c r="W47" s="1"/>
      <c r="X47" s="1"/>
      <c r="Y47" s="1"/>
      <c r="Z47" s="1"/>
    </row>
    <row r="48" spans="1:26" ht="15.75" customHeight="1">
      <c r="A48" s="1"/>
      <c r="B48" s="179"/>
      <c r="C48" s="179"/>
      <c r="D48" s="179"/>
      <c r="E48" s="180"/>
      <c r="F48" s="181"/>
      <c r="G48" s="182"/>
      <c r="H48" s="182"/>
      <c r="I48" s="106"/>
      <c r="J48" s="72"/>
      <c r="K48" s="72"/>
      <c r="L48" s="72"/>
    </row>
    <row r="49" spans="1:26" ht="16.5" customHeight="1">
      <c r="A49" s="1"/>
      <c r="B49" s="132" t="s">
        <v>229</v>
      </c>
      <c r="C49" s="183"/>
      <c r="D49" s="348" t="s">
        <v>27</v>
      </c>
      <c r="E49" s="184" t="str">
        <f>IF(D49="Vyberte možnost:","     Nevyplněno","")</f>
        <v xml:space="preserve">     Nevyplněno</v>
      </c>
      <c r="F49" s="108"/>
      <c r="G49" s="108"/>
      <c r="H49" s="108"/>
      <c r="I49" s="108"/>
      <c r="J49" s="108"/>
      <c r="K49" s="108"/>
      <c r="L49" s="108"/>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461" t="s">
        <v>230</v>
      </c>
      <c r="C51" s="359"/>
      <c r="D51" s="359"/>
      <c r="E51" s="359"/>
      <c r="F51" s="359"/>
      <c r="G51" s="359"/>
      <c r="H51" s="359"/>
      <c r="I51" s="360"/>
      <c r="J51" s="29"/>
      <c r="K51" s="29"/>
      <c r="L51" s="29"/>
      <c r="M51" s="1"/>
      <c r="N51" s="1"/>
      <c r="O51" s="1"/>
      <c r="P51" s="1"/>
      <c r="Q51" s="1"/>
      <c r="R51" s="1"/>
      <c r="S51" s="1"/>
      <c r="T51" s="1"/>
      <c r="U51" s="1"/>
      <c r="V51" s="1"/>
      <c r="W51" s="1"/>
      <c r="X51" s="1"/>
      <c r="Y51" s="1"/>
      <c r="Z51" s="1"/>
    </row>
    <row r="52" spans="1:26" ht="27.75" customHeight="1">
      <c r="A52" s="1"/>
      <c r="B52" s="462" t="s">
        <v>231</v>
      </c>
      <c r="C52" s="359"/>
      <c r="D52" s="359"/>
      <c r="E52" s="359"/>
      <c r="F52" s="359"/>
      <c r="G52" s="359"/>
      <c r="H52" s="359"/>
      <c r="I52" s="360"/>
      <c r="J52" s="162"/>
      <c r="K52" s="162"/>
      <c r="L52" s="162"/>
    </row>
    <row r="53" spans="1:26" ht="42" customHeight="1">
      <c r="A53" s="1"/>
      <c r="B53" s="462" t="s">
        <v>232</v>
      </c>
      <c r="C53" s="359"/>
      <c r="D53" s="359"/>
      <c r="E53" s="359"/>
      <c r="F53" s="359"/>
      <c r="G53" s="359"/>
      <c r="H53" s="359"/>
      <c r="I53" s="360"/>
      <c r="J53" s="162"/>
      <c r="K53" s="162"/>
      <c r="L53" s="162"/>
      <c r="M53" s="1"/>
      <c r="N53" s="1"/>
      <c r="O53" s="1"/>
      <c r="P53" s="1"/>
      <c r="Q53" s="1"/>
      <c r="R53" s="1"/>
      <c r="S53" s="1"/>
      <c r="T53" s="1"/>
      <c r="U53" s="1"/>
      <c r="V53" s="1"/>
      <c r="W53" s="1"/>
      <c r="X53" s="1"/>
      <c r="Y53" s="1"/>
      <c r="Z53" s="1"/>
    </row>
    <row r="54" spans="1:26" ht="15.75" customHeight="1">
      <c r="A54" s="28"/>
      <c r="B54" s="185"/>
      <c r="C54" s="186"/>
      <c r="D54" s="187"/>
      <c r="E54" s="187"/>
      <c r="F54" s="186"/>
      <c r="G54" s="186"/>
      <c r="H54" s="186"/>
      <c r="I54" s="186"/>
      <c r="J54" s="188"/>
      <c r="K54" s="189"/>
      <c r="L54" s="189"/>
      <c r="M54" s="28"/>
      <c r="N54" s="28"/>
      <c r="O54" s="28"/>
      <c r="P54" s="28"/>
      <c r="Q54" s="28"/>
      <c r="R54" s="28"/>
      <c r="S54" s="28"/>
      <c r="T54" s="28"/>
      <c r="U54" s="28"/>
      <c r="V54" s="28"/>
      <c r="W54" s="28"/>
      <c r="X54" s="28"/>
      <c r="Y54" s="28"/>
      <c r="Z54" s="28"/>
    </row>
    <row r="55" spans="1:26" ht="15.75" customHeight="1">
      <c r="A55" s="1"/>
      <c r="B55" s="45" t="s">
        <v>233</v>
      </c>
      <c r="C55" s="183"/>
      <c r="D55" s="190"/>
      <c r="E55" s="190"/>
      <c r="F55" s="108"/>
      <c r="G55" s="108"/>
      <c r="H55" s="108"/>
      <c r="I55" s="108"/>
      <c r="J55" s="108"/>
      <c r="K55" s="108"/>
      <c r="L55" s="108"/>
    </row>
    <row r="56" spans="1:26" ht="3" customHeight="1">
      <c r="A56" s="1"/>
      <c r="B56" s="191"/>
      <c r="C56" s="48"/>
      <c r="D56" s="29"/>
      <c r="E56" s="29"/>
      <c r="F56" s="29"/>
      <c r="G56" s="29"/>
      <c r="H56" s="29"/>
      <c r="I56" s="29"/>
      <c r="J56" s="29"/>
      <c r="K56" s="29"/>
      <c r="L56" s="23"/>
      <c r="M56" s="1"/>
      <c r="N56" s="1"/>
      <c r="O56" s="1"/>
      <c r="P56" s="1"/>
      <c r="Q56" s="1"/>
      <c r="R56" s="1"/>
      <c r="S56" s="1"/>
      <c r="T56" s="1"/>
      <c r="U56" s="1"/>
      <c r="V56" s="1"/>
      <c r="W56" s="1"/>
      <c r="X56" s="1"/>
      <c r="Y56" s="1"/>
      <c r="Z56" s="1"/>
    </row>
    <row r="57" spans="1:26" ht="23.25" customHeight="1">
      <c r="A57" s="1"/>
      <c r="B57" s="47" t="s">
        <v>234</v>
      </c>
      <c r="C57" s="10"/>
      <c r="D57" s="10"/>
      <c r="E57" s="10"/>
      <c r="F57" s="10"/>
      <c r="G57" s="10"/>
      <c r="H57" s="10"/>
      <c r="I57" s="10"/>
      <c r="J57" s="10"/>
      <c r="K57" s="10"/>
      <c r="L57" s="10"/>
      <c r="M57" s="1"/>
      <c r="N57" s="1"/>
      <c r="O57" s="1"/>
      <c r="P57" s="1"/>
      <c r="Q57" s="1"/>
      <c r="R57" s="1"/>
      <c r="S57" s="1"/>
      <c r="T57" s="1"/>
      <c r="U57" s="1"/>
      <c r="V57" s="1"/>
      <c r="W57" s="1"/>
      <c r="X57" s="1"/>
      <c r="Y57" s="1"/>
      <c r="Z57" s="1"/>
    </row>
    <row r="58" spans="1:26" ht="15.75" customHeight="1">
      <c r="A58" s="1"/>
      <c r="B58" s="463" t="s">
        <v>235</v>
      </c>
      <c r="C58" s="359"/>
      <c r="D58" s="359"/>
      <c r="E58" s="359"/>
      <c r="F58" s="359"/>
      <c r="G58" s="359"/>
      <c r="H58" s="359"/>
      <c r="I58" s="359"/>
      <c r="J58" s="359"/>
      <c r="K58" s="359"/>
      <c r="L58" s="360"/>
    </row>
    <row r="59" spans="1:26" ht="9" customHeight="1">
      <c r="A59" s="1"/>
      <c r="B59" s="192"/>
      <c r="C59" s="192"/>
      <c r="D59" s="192"/>
      <c r="E59" s="192"/>
      <c r="F59" s="192"/>
      <c r="G59" s="192"/>
      <c r="H59" s="192"/>
      <c r="I59" s="192"/>
      <c r="J59" s="29"/>
      <c r="K59" s="29"/>
      <c r="L59" s="29"/>
      <c r="M59" s="1"/>
      <c r="N59" s="1"/>
      <c r="O59" s="1"/>
      <c r="P59" s="1"/>
      <c r="Q59" s="1"/>
      <c r="R59" s="1"/>
      <c r="S59" s="1"/>
      <c r="T59" s="1"/>
      <c r="U59" s="1"/>
      <c r="V59" s="1"/>
      <c r="W59" s="1"/>
      <c r="X59" s="1"/>
      <c r="Y59" s="1"/>
      <c r="Z59" s="1"/>
    </row>
    <row r="60" spans="1:26" ht="19.5" customHeight="1">
      <c r="A60" s="1"/>
      <c r="B60" s="454" t="s">
        <v>217</v>
      </c>
      <c r="C60" s="452"/>
      <c r="D60" s="167" t="s">
        <v>218</v>
      </c>
      <c r="E60" s="167" t="s">
        <v>219</v>
      </c>
      <c r="F60" s="167" t="s">
        <v>220</v>
      </c>
      <c r="G60" s="167" t="s">
        <v>221</v>
      </c>
      <c r="H60" s="193" t="s">
        <v>222</v>
      </c>
      <c r="I60" s="194" t="s">
        <v>236</v>
      </c>
      <c r="J60" s="29"/>
      <c r="K60" s="29"/>
      <c r="L60" s="195"/>
    </row>
    <row r="61" spans="1:26" ht="21" customHeight="1">
      <c r="A61" s="196"/>
      <c r="B61" s="449" t="s">
        <v>237</v>
      </c>
      <c r="C61" s="448"/>
      <c r="D61" s="197" t="s">
        <v>227</v>
      </c>
      <c r="E61" s="356"/>
      <c r="F61" s="356"/>
      <c r="G61" s="356"/>
      <c r="H61" s="356"/>
      <c r="I61" s="198">
        <f t="shared" ref="I61:I65" si="3">SUM(E61:H61)</f>
        <v>0</v>
      </c>
      <c r="J61" s="29"/>
      <c r="K61" s="29"/>
      <c r="L61" s="195"/>
    </row>
    <row r="62" spans="1:26" ht="21" customHeight="1">
      <c r="A62" s="196"/>
      <c r="B62" s="457" t="s">
        <v>238</v>
      </c>
      <c r="C62" s="452"/>
      <c r="D62" s="170" t="s">
        <v>227</v>
      </c>
      <c r="E62" s="356"/>
      <c r="F62" s="356"/>
      <c r="G62" s="356"/>
      <c r="H62" s="356"/>
      <c r="I62" s="198">
        <f t="shared" si="3"/>
        <v>0</v>
      </c>
      <c r="J62" s="29"/>
      <c r="K62" s="29"/>
      <c r="L62" s="195"/>
    </row>
    <row r="63" spans="1:26" ht="21" customHeight="1">
      <c r="A63" s="196"/>
      <c r="B63" s="458" t="s">
        <v>239</v>
      </c>
      <c r="C63" s="459"/>
      <c r="D63" s="199" t="s">
        <v>227</v>
      </c>
      <c r="E63" s="356"/>
      <c r="F63" s="356"/>
      <c r="G63" s="356"/>
      <c r="H63" s="356"/>
      <c r="I63" s="198">
        <f t="shared" si="3"/>
        <v>0</v>
      </c>
      <c r="J63" s="29"/>
      <c r="K63" s="29"/>
      <c r="L63" s="195"/>
    </row>
    <row r="64" spans="1:26" ht="21" customHeight="1">
      <c r="A64" s="196"/>
      <c r="B64" s="460" t="s">
        <v>240</v>
      </c>
      <c r="C64" s="448"/>
      <c r="D64" s="170" t="s">
        <v>227</v>
      </c>
      <c r="E64" s="356"/>
      <c r="F64" s="356"/>
      <c r="G64" s="356"/>
      <c r="H64" s="356"/>
      <c r="I64" s="198">
        <f t="shared" si="3"/>
        <v>0</v>
      </c>
      <c r="J64" s="29"/>
      <c r="K64" s="29"/>
      <c r="L64" s="195"/>
    </row>
    <row r="65" spans="1:26" ht="21" customHeight="1">
      <c r="A65" s="196"/>
      <c r="B65" s="449" t="s">
        <v>241</v>
      </c>
      <c r="C65" s="448"/>
      <c r="D65" s="199" t="s">
        <v>227</v>
      </c>
      <c r="E65" s="356"/>
      <c r="F65" s="356"/>
      <c r="G65" s="356"/>
      <c r="H65" s="356"/>
      <c r="I65" s="198">
        <f t="shared" si="3"/>
        <v>0</v>
      </c>
      <c r="J65" s="29"/>
      <c r="K65" s="29"/>
      <c r="L65" s="195"/>
    </row>
    <row r="66" spans="1:26" ht="3" customHeight="1">
      <c r="A66" s="200"/>
      <c r="B66" s="201"/>
      <c r="C66" s="202"/>
      <c r="D66" s="203"/>
      <c r="E66" s="204"/>
      <c r="F66" s="204"/>
      <c r="G66" s="204"/>
      <c r="H66" s="204"/>
      <c r="I66" s="205"/>
      <c r="J66" s="29"/>
      <c r="K66" s="29"/>
      <c r="L66" s="206"/>
      <c r="M66" s="28"/>
      <c r="N66" s="28"/>
      <c r="O66" s="28"/>
      <c r="P66" s="28"/>
      <c r="Q66" s="28"/>
      <c r="R66" s="28"/>
      <c r="S66" s="28"/>
      <c r="T66" s="28"/>
      <c r="U66" s="28"/>
      <c r="V66" s="28"/>
      <c r="W66" s="28"/>
      <c r="X66" s="28"/>
      <c r="Y66" s="28"/>
      <c r="Z66" s="28"/>
    </row>
    <row r="67" spans="1:26" ht="18" customHeight="1">
      <c r="A67" s="196"/>
      <c r="B67" s="440" t="s">
        <v>242</v>
      </c>
      <c r="C67" s="441"/>
      <c r="D67" s="207" t="s">
        <v>227</v>
      </c>
      <c r="E67" s="208">
        <f t="shared" ref="E67:I67" si="4">SUM(E61:E65)</f>
        <v>0</v>
      </c>
      <c r="F67" s="208">
        <f t="shared" si="4"/>
        <v>0</v>
      </c>
      <c r="G67" s="208">
        <f t="shared" si="4"/>
        <v>0</v>
      </c>
      <c r="H67" s="208">
        <f t="shared" si="4"/>
        <v>0</v>
      </c>
      <c r="I67" s="209">
        <f t="shared" si="4"/>
        <v>0</v>
      </c>
      <c r="J67" s="456"/>
      <c r="K67" s="360"/>
      <c r="L67" s="195"/>
      <c r="N67" s="1"/>
      <c r="O67" s="1"/>
      <c r="P67" s="1"/>
      <c r="Q67" s="1"/>
      <c r="R67" s="1"/>
      <c r="S67" s="1"/>
      <c r="T67" s="1"/>
      <c r="U67" s="1"/>
      <c r="V67" s="1"/>
      <c r="W67" s="1"/>
      <c r="X67" s="1"/>
      <c r="Y67" s="1"/>
      <c r="Z67" s="1"/>
    </row>
    <row r="68" spans="1:26" ht="4.5" customHeight="1">
      <c r="A68" s="196"/>
      <c r="B68" s="195"/>
      <c r="C68" s="195"/>
      <c r="D68" s="195"/>
      <c r="E68" s="195"/>
      <c r="F68" s="195"/>
      <c r="G68" s="195"/>
      <c r="H68" s="195"/>
      <c r="I68" s="195"/>
      <c r="J68" s="195"/>
      <c r="K68" s="195"/>
      <c r="L68" s="195"/>
      <c r="M68" s="1"/>
      <c r="N68" s="1"/>
      <c r="O68" s="1"/>
      <c r="P68" s="1"/>
      <c r="Q68" s="1"/>
      <c r="R68" s="1"/>
      <c r="S68" s="1"/>
      <c r="T68" s="1"/>
      <c r="U68" s="1"/>
      <c r="V68" s="1"/>
      <c r="W68" s="1"/>
      <c r="X68" s="1"/>
      <c r="Y68" s="1"/>
      <c r="Z68" s="1"/>
    </row>
    <row r="69" spans="1:26" ht="27.75" customHeight="1">
      <c r="A69" s="196"/>
      <c r="B69" s="210"/>
      <c r="C69" s="211"/>
      <c r="D69" s="211"/>
      <c r="E69" s="212" t="str">
        <f t="shared" ref="E69:H69" si="5">IF($D$49="Flat rate 25 %",IF(E65&gt;SUM(E61+E63+E64)*0.25,"Výše nepřímých nákladů 
v daném roce překročena!",""),"")</f>
        <v/>
      </c>
      <c r="F69" s="212" t="str">
        <f t="shared" si="5"/>
        <v/>
      </c>
      <c r="G69" s="212" t="str">
        <f t="shared" si="5"/>
        <v/>
      </c>
      <c r="H69" s="212" t="str">
        <f t="shared" si="5"/>
        <v/>
      </c>
      <c r="I69" s="358"/>
      <c r="J69" s="360"/>
      <c r="K69" s="195"/>
      <c r="L69" s="195"/>
      <c r="M69" s="1"/>
      <c r="N69" s="1"/>
      <c r="O69" s="1"/>
      <c r="P69" s="1"/>
      <c r="Q69" s="1"/>
      <c r="R69" s="1"/>
      <c r="S69" s="1"/>
      <c r="T69" s="1"/>
      <c r="U69" s="1"/>
      <c r="V69" s="1"/>
      <c r="W69" s="1"/>
      <c r="X69" s="1"/>
      <c r="Y69" s="1"/>
      <c r="Z69" s="1"/>
    </row>
    <row r="70" spans="1:26" ht="5.25" customHeight="1">
      <c r="A70" s="1"/>
      <c r="B70" s="211"/>
      <c r="C70" s="211"/>
      <c r="D70" s="211"/>
      <c r="E70" s="211"/>
      <c r="F70" s="211"/>
      <c r="G70" s="211"/>
      <c r="H70" s="211"/>
      <c r="I70" s="9"/>
      <c r="J70" s="195"/>
      <c r="K70" s="195"/>
      <c r="L70" s="195"/>
      <c r="M70" s="1"/>
      <c r="N70" s="1"/>
      <c r="O70" s="1"/>
      <c r="P70" s="1"/>
      <c r="Q70" s="1"/>
      <c r="R70" s="1"/>
      <c r="S70" s="1"/>
      <c r="T70" s="1"/>
      <c r="U70" s="1"/>
      <c r="V70" s="1"/>
      <c r="W70" s="1"/>
      <c r="X70" s="1"/>
      <c r="Y70" s="1"/>
      <c r="Z70" s="1"/>
    </row>
    <row r="71" spans="1:26" ht="20.25" customHeight="1">
      <c r="A71" s="1"/>
      <c r="B71" s="14" t="s">
        <v>243</v>
      </c>
      <c r="C71" s="211"/>
      <c r="D71" s="450" t="str">
        <f>IF(I62=0,"  Není relevantní",IF(I62&lt;=0.2*(I67),"  Výše nákladů na subdodávky je v pořádku.","  Náklady na subdodávky překročily 20% z celkových uznaných nákladů."))</f>
        <v xml:space="preserve">  Není relevantní</v>
      </c>
      <c r="E71" s="451"/>
      <c r="F71" s="451"/>
      <c r="G71" s="452"/>
      <c r="H71" s="213"/>
      <c r="I71" s="9"/>
      <c r="J71" s="195"/>
      <c r="K71" s="195"/>
      <c r="L71" s="29"/>
      <c r="M71" s="1"/>
      <c r="N71" s="1"/>
      <c r="O71" s="1"/>
      <c r="P71" s="1"/>
      <c r="Q71" s="1"/>
      <c r="R71" s="1"/>
      <c r="S71" s="1"/>
      <c r="T71" s="1"/>
      <c r="U71" s="1"/>
      <c r="V71" s="1"/>
      <c r="W71" s="1"/>
      <c r="X71" s="1"/>
      <c r="Y71" s="1"/>
      <c r="Z71" s="1"/>
    </row>
    <row r="72" spans="1:26" ht="9" customHeight="1">
      <c r="A72" s="1"/>
      <c r="B72" s="40"/>
      <c r="C72" s="211"/>
      <c r="D72" s="214"/>
      <c r="E72" s="214"/>
      <c r="F72" s="214"/>
      <c r="G72" s="211"/>
      <c r="H72" s="211"/>
      <c r="I72" s="9"/>
      <c r="J72" s="195"/>
      <c r="K72" s="195"/>
      <c r="L72" s="29"/>
      <c r="M72" s="1"/>
      <c r="N72" s="1"/>
      <c r="O72" s="1"/>
      <c r="P72" s="1"/>
      <c r="Q72" s="1"/>
      <c r="R72" s="1"/>
      <c r="S72" s="1"/>
      <c r="T72" s="1"/>
      <c r="U72" s="1"/>
      <c r="V72" s="1"/>
      <c r="W72" s="1"/>
      <c r="X72" s="1"/>
      <c r="Y72" s="1"/>
      <c r="Z72" s="1"/>
    </row>
    <row r="73" spans="1:26" ht="20.25" customHeight="1">
      <c r="A73" s="1"/>
      <c r="B73" s="14" t="s">
        <v>244</v>
      </c>
      <c r="C73" s="211"/>
      <c r="D73" s="450" t="str">
        <f>IF($D$49="Flat rate 25 %",IF(I65&gt;SUM(I61+I63+I64)*0.25,"  Výše nepřímých nákladů vykazovaných metodou flat rate 25 % překročena! Prosím opravte.","  Výše nepřímých nákladů je v pořádku."),"  Není relevantní")</f>
        <v xml:space="preserve">  Není relevantní</v>
      </c>
      <c r="E73" s="451"/>
      <c r="F73" s="451"/>
      <c r="G73" s="452"/>
      <c r="H73" s="213"/>
      <c r="I73" s="9"/>
      <c r="J73" s="195"/>
      <c r="K73" s="195"/>
      <c r="L73" s="29"/>
      <c r="M73" s="1"/>
      <c r="N73" s="1"/>
      <c r="O73" s="1"/>
      <c r="P73" s="1"/>
      <c r="Q73" s="1"/>
      <c r="R73" s="1"/>
      <c r="S73" s="1"/>
      <c r="T73" s="1"/>
      <c r="U73" s="1"/>
      <c r="V73" s="1"/>
      <c r="W73" s="1"/>
      <c r="X73" s="1"/>
      <c r="Y73" s="1"/>
      <c r="Z73" s="1"/>
    </row>
    <row r="74" spans="1:26" ht="9" customHeight="1">
      <c r="A74" s="1"/>
      <c r="B74" s="40"/>
      <c r="C74" s="211"/>
      <c r="D74" s="214"/>
      <c r="E74" s="214"/>
      <c r="F74" s="214"/>
      <c r="G74" s="211"/>
      <c r="H74" s="211"/>
      <c r="I74" s="9"/>
      <c r="J74" s="195"/>
      <c r="K74" s="195"/>
      <c r="L74" s="29"/>
      <c r="M74" s="1"/>
      <c r="N74" s="1"/>
      <c r="O74" s="1"/>
      <c r="P74" s="1"/>
      <c r="Q74" s="1"/>
      <c r="R74" s="1"/>
      <c r="S74" s="1"/>
      <c r="T74" s="1"/>
      <c r="U74" s="1"/>
      <c r="V74" s="1"/>
      <c r="W74" s="1"/>
      <c r="X74" s="1"/>
      <c r="Y74" s="1"/>
      <c r="Z74" s="1"/>
    </row>
    <row r="75" spans="1:26" ht="12.75" customHeight="1">
      <c r="A75" s="1"/>
      <c r="B75" s="453" t="s">
        <v>245</v>
      </c>
      <c r="C75" s="376"/>
      <c r="D75" s="376"/>
      <c r="E75" s="376"/>
      <c r="F75" s="376"/>
      <c r="G75" s="376"/>
      <c r="H75" s="376"/>
      <c r="I75" s="371"/>
      <c r="J75" s="162"/>
      <c r="K75" s="162"/>
      <c r="L75" s="29"/>
    </row>
    <row r="76" spans="1:26" ht="15.75" customHeight="1">
      <c r="A76" s="1"/>
      <c r="B76" s="372"/>
      <c r="C76" s="377"/>
      <c r="D76" s="377"/>
      <c r="E76" s="377"/>
      <c r="F76" s="377"/>
      <c r="G76" s="377"/>
      <c r="H76" s="377"/>
      <c r="I76" s="373"/>
      <c r="J76" s="162"/>
      <c r="K76" s="29"/>
      <c r="L76" s="29"/>
    </row>
    <row r="77" spans="1:26" ht="4.5" customHeight="1">
      <c r="A77" s="1"/>
      <c r="B77" s="215"/>
      <c r="C77" s="215"/>
      <c r="D77" s="215"/>
      <c r="E77" s="215"/>
      <c r="F77" s="215"/>
      <c r="G77" s="215"/>
      <c r="H77" s="215"/>
      <c r="I77" s="215"/>
      <c r="J77" s="162"/>
      <c r="K77" s="29"/>
      <c r="L77" s="29"/>
      <c r="M77" s="1"/>
      <c r="N77" s="1"/>
      <c r="O77" s="1"/>
      <c r="P77" s="1"/>
      <c r="Q77" s="1"/>
      <c r="R77" s="1"/>
      <c r="S77" s="1"/>
      <c r="T77" s="1"/>
      <c r="U77" s="1"/>
      <c r="V77" s="1"/>
      <c r="W77" s="1"/>
      <c r="X77" s="1"/>
      <c r="Y77" s="1"/>
      <c r="Z77" s="1"/>
    </row>
    <row r="78" spans="1:26" ht="15" customHeight="1">
      <c r="A78" s="1"/>
      <c r="B78" s="215" t="s">
        <v>246</v>
      </c>
      <c r="C78" s="215"/>
      <c r="D78" s="215"/>
      <c r="E78" s="215"/>
      <c r="F78" s="215"/>
      <c r="G78" s="215"/>
      <c r="H78" s="215"/>
      <c r="I78" s="215"/>
      <c r="J78" s="162"/>
      <c r="K78" s="29"/>
      <c r="L78" s="29"/>
      <c r="M78" s="1"/>
      <c r="N78" s="1"/>
      <c r="O78" s="1"/>
      <c r="P78" s="1"/>
      <c r="Q78" s="1"/>
      <c r="R78" s="1"/>
      <c r="S78" s="1"/>
      <c r="T78" s="1"/>
      <c r="U78" s="1"/>
      <c r="V78" s="1"/>
      <c r="W78" s="1"/>
      <c r="X78" s="1"/>
      <c r="Y78" s="1"/>
      <c r="Z78" s="1"/>
    </row>
    <row r="79" spans="1:26" ht="15.75" customHeight="1">
      <c r="A79" s="1"/>
      <c r="B79" s="216"/>
      <c r="C79" s="216"/>
      <c r="D79" s="217"/>
      <c r="E79" s="218"/>
      <c r="F79" s="86"/>
      <c r="G79" s="86"/>
      <c r="H79" s="86"/>
      <c r="I79" s="86"/>
      <c r="J79" s="219"/>
      <c r="K79" s="86"/>
      <c r="L79" s="86"/>
    </row>
    <row r="80" spans="1:26" ht="15.75" customHeight="1">
      <c r="A80" s="1"/>
      <c r="B80" s="45" t="s">
        <v>247</v>
      </c>
      <c r="C80" s="163"/>
      <c r="D80" s="108"/>
      <c r="E80" s="108"/>
      <c r="F80" s="108"/>
      <c r="G80" s="108"/>
      <c r="H80" s="108"/>
      <c r="I80" s="108"/>
      <c r="J80" s="108"/>
      <c r="K80" s="108"/>
      <c r="L80" s="1"/>
      <c r="M80" s="220"/>
    </row>
    <row r="81" spans="1:26" ht="9" customHeight="1">
      <c r="A81" s="1"/>
      <c r="B81" s="221"/>
      <c r="C81" s="221"/>
      <c r="D81" s="221"/>
      <c r="E81" s="221"/>
      <c r="F81" s="221"/>
      <c r="G81" s="221"/>
      <c r="H81" s="221"/>
      <c r="I81" s="221"/>
      <c r="J81" s="221"/>
      <c r="K81" s="221"/>
      <c r="L81" s="1"/>
      <c r="M81" s="220"/>
      <c r="N81" s="1"/>
      <c r="O81" s="1"/>
      <c r="P81" s="1"/>
      <c r="Q81" s="1"/>
      <c r="R81" s="1"/>
      <c r="S81" s="1"/>
      <c r="T81" s="1"/>
      <c r="U81" s="1"/>
      <c r="V81" s="1"/>
      <c r="W81" s="1"/>
      <c r="X81" s="1"/>
      <c r="Y81" s="1"/>
      <c r="Z81" s="1"/>
    </row>
    <row r="82" spans="1:26" ht="20.25" customHeight="1">
      <c r="A82" s="1"/>
      <c r="B82" s="221" t="s">
        <v>248</v>
      </c>
      <c r="C82" s="222"/>
      <c r="D82" s="221"/>
      <c r="E82" s="221"/>
      <c r="F82" s="221"/>
      <c r="G82" s="221"/>
      <c r="H82" s="221"/>
      <c r="I82" s="221"/>
      <c r="J82" s="29"/>
      <c r="K82" s="29"/>
      <c r="L82" s="9"/>
      <c r="M82" s="220"/>
      <c r="N82" s="1"/>
      <c r="O82" s="1"/>
      <c r="P82" s="1"/>
      <c r="Q82" s="1"/>
      <c r="R82" s="1"/>
      <c r="S82" s="1"/>
      <c r="T82" s="1"/>
      <c r="U82" s="1"/>
      <c r="V82" s="1"/>
      <c r="W82" s="1"/>
      <c r="X82" s="1"/>
      <c r="Y82" s="1"/>
      <c r="Z82" s="1"/>
    </row>
    <row r="83" spans="1:26" ht="29.25" customHeight="1">
      <c r="A83" s="1"/>
      <c r="B83" s="421"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Prostředí pro život.</v>
      </c>
      <c r="C83" s="359"/>
      <c r="D83" s="359"/>
      <c r="E83" s="359"/>
      <c r="F83" s="359"/>
      <c r="G83" s="359"/>
      <c r="H83" s="359"/>
      <c r="I83" s="360"/>
      <c r="J83" s="29"/>
      <c r="K83" s="29"/>
      <c r="L83" s="9"/>
      <c r="M83" s="220"/>
      <c r="N83" s="1"/>
      <c r="O83" s="1"/>
      <c r="P83" s="1"/>
      <c r="Q83" s="1"/>
      <c r="R83" s="1"/>
      <c r="S83" s="1"/>
      <c r="T83" s="1"/>
      <c r="U83" s="1"/>
      <c r="V83" s="1"/>
      <c r="W83" s="1"/>
      <c r="X83" s="1"/>
      <c r="Y83" s="1"/>
      <c r="Z83" s="1"/>
    </row>
    <row r="84" spans="1:26" ht="8.25" customHeight="1">
      <c r="A84" s="1"/>
      <c r="B84" s="223"/>
      <c r="C84" s="223"/>
      <c r="D84" s="223"/>
      <c r="E84" s="223"/>
      <c r="F84" s="223"/>
      <c r="G84" s="223"/>
      <c r="H84" s="223"/>
      <c r="I84" s="223"/>
      <c r="J84" s="29"/>
      <c r="K84" s="29"/>
      <c r="L84" s="9"/>
      <c r="M84" s="220"/>
      <c r="N84" s="1"/>
      <c r="O84" s="1"/>
      <c r="P84" s="1"/>
      <c r="Q84" s="1"/>
      <c r="R84" s="1"/>
      <c r="S84" s="1"/>
      <c r="T84" s="1"/>
      <c r="U84" s="1"/>
      <c r="V84" s="1"/>
      <c r="W84" s="1"/>
      <c r="X84" s="1"/>
      <c r="Y84" s="1"/>
      <c r="Z84" s="1"/>
    </row>
    <row r="85" spans="1:26" ht="19.5" customHeight="1">
      <c r="A85" s="166"/>
      <c r="B85" s="454" t="s">
        <v>217</v>
      </c>
      <c r="C85" s="452"/>
      <c r="D85" s="167" t="s">
        <v>218</v>
      </c>
      <c r="E85" s="168" t="s">
        <v>219</v>
      </c>
      <c r="F85" s="193" t="s">
        <v>220</v>
      </c>
      <c r="G85" s="168" t="s">
        <v>221</v>
      </c>
      <c r="H85" s="168" t="s">
        <v>222</v>
      </c>
      <c r="I85" s="224" t="s">
        <v>236</v>
      </c>
      <c r="J85" s="57"/>
      <c r="K85" s="57"/>
      <c r="L85" s="57"/>
      <c r="M85" s="166"/>
      <c r="N85" s="166"/>
      <c r="O85" s="166"/>
      <c r="P85" s="166"/>
      <c r="Q85" s="166"/>
      <c r="R85" s="166"/>
      <c r="S85" s="166"/>
      <c r="T85" s="166"/>
      <c r="U85" s="166"/>
      <c r="V85" s="166"/>
      <c r="W85" s="166"/>
      <c r="X85" s="166"/>
      <c r="Y85" s="166"/>
      <c r="Z85" s="166"/>
    </row>
    <row r="86" spans="1:26" ht="34.5" customHeight="1">
      <c r="A86" s="1"/>
      <c r="B86" s="455" t="str">
        <f>IF($D$12="VO - Výzkumná organizace","","Maximální výše podpory pro daný rok a typ subjektu 
dle Nařízení EK a národních podmínek výzvy")</f>
        <v>Maximální výše podpory pro daný rok a typ subjektu 
dle Nařízení EK a národních podmínek výzvy</v>
      </c>
      <c r="C86" s="448"/>
      <c r="D86" s="197" t="str">
        <f>IF($D$12="VO - Výzkumná organizace","","€")</f>
        <v>€</v>
      </c>
      <c r="E86" s="225">
        <f t="shared" ref="E86:H86" si="6">IF($D$12="VO - Výzkumná organizace","",FLOOR(E67*(E41*$E$27+E42*$F$27),1))</f>
        <v>0</v>
      </c>
      <c r="F86" s="225">
        <f t="shared" si="6"/>
        <v>0</v>
      </c>
      <c r="G86" s="225">
        <f t="shared" si="6"/>
        <v>0</v>
      </c>
      <c r="H86" s="225">
        <f t="shared" si="6"/>
        <v>0</v>
      </c>
      <c r="I86" s="226">
        <f>SUM(E86:H86)</f>
        <v>0</v>
      </c>
      <c r="J86" s="445"/>
      <c r="K86" s="371"/>
      <c r="L86" s="29"/>
    </row>
    <row r="87" spans="1:26" ht="34.5" customHeight="1">
      <c r="A87" s="1"/>
      <c r="B87" s="447" t="str">
        <f>IF(FP_HÚ&lt;&gt;"VO - výzkumná organizace","","Maximální výše podpory pro výzkumnou organizaci
(při dodržení max. možné intenzity podpory na projekt)")</f>
        <v/>
      </c>
      <c r="C87" s="448"/>
      <c r="D87" s="227" t="str">
        <f>IF(FP_HÚ&lt;&gt;"VO - výzkumná organizace","","€")</f>
        <v/>
      </c>
      <c r="E87" s="228" t="str">
        <f>IF(FP_HÚ&lt;&gt;"VO - výzkumná organizace","",PRODUCT(E67*$F$27))</f>
        <v/>
      </c>
      <c r="F87" s="228" t="str">
        <f>IF(FP_HÚ&lt;&gt;"VO - výzkumná organizace","",PRODUCT(F67*$F$27))</f>
        <v/>
      </c>
      <c r="G87" s="228" t="str">
        <f>IF(FP_HÚ&lt;&gt;"VO - výzkumná organizace","",PRODUCT(G67*$F$27))</f>
        <v/>
      </c>
      <c r="H87" s="228" t="str">
        <f>IF(FP_HÚ&lt;&gt;"VO - výzkumná organizace","",PRODUCT(H67*$F$27))</f>
        <v/>
      </c>
      <c r="I87" s="229" t="str">
        <f>IF(B87="","",SUM(E87:H87))</f>
        <v/>
      </c>
      <c r="J87" s="446"/>
      <c r="K87" s="373"/>
      <c r="L87" s="29"/>
      <c r="M87" s="1"/>
      <c r="N87" s="1"/>
      <c r="O87" s="1"/>
      <c r="P87" s="1"/>
      <c r="Q87" s="1"/>
      <c r="R87" s="1"/>
      <c r="S87" s="1"/>
      <c r="T87" s="1"/>
      <c r="U87" s="1"/>
      <c r="V87" s="1"/>
      <c r="W87" s="1"/>
      <c r="X87" s="1"/>
      <c r="Y87" s="1"/>
      <c r="Z87" s="1"/>
    </row>
    <row r="88" spans="1:26" ht="21" customHeight="1">
      <c r="A88" s="1"/>
      <c r="B88" s="449" t="s">
        <v>249</v>
      </c>
      <c r="C88" s="448"/>
      <c r="D88" s="230" t="s">
        <v>227</v>
      </c>
      <c r="E88" s="357"/>
      <c r="F88" s="357"/>
      <c r="G88" s="357"/>
      <c r="H88" s="357"/>
      <c r="I88" s="226">
        <f t="shared" ref="I88:I89" si="7">SUM(E88:H88)</f>
        <v>0</v>
      </c>
      <c r="J88" s="231"/>
      <c r="K88" s="232"/>
      <c r="L88" s="29"/>
    </row>
    <row r="89" spans="1:26" ht="21" customHeight="1">
      <c r="A89" s="1"/>
      <c r="B89" s="447" t="s">
        <v>250</v>
      </c>
      <c r="C89" s="448"/>
      <c r="D89" s="233" t="s">
        <v>227</v>
      </c>
      <c r="E89" s="234">
        <f t="shared" ref="E89:H89" si="8">E90-E88</f>
        <v>0</v>
      </c>
      <c r="F89" s="234">
        <f t="shared" si="8"/>
        <v>0</v>
      </c>
      <c r="G89" s="234">
        <f t="shared" si="8"/>
        <v>0</v>
      </c>
      <c r="H89" s="234">
        <f t="shared" si="8"/>
        <v>0</v>
      </c>
      <c r="I89" s="229">
        <f t="shared" si="7"/>
        <v>0</v>
      </c>
      <c r="J89" s="29"/>
      <c r="K89" s="29"/>
      <c r="L89" s="29"/>
    </row>
    <row r="90" spans="1:26" ht="21" customHeight="1">
      <c r="A90" s="1"/>
      <c r="B90" s="449" t="s">
        <v>251</v>
      </c>
      <c r="C90" s="448"/>
      <c r="D90" s="230" t="s">
        <v>227</v>
      </c>
      <c r="E90" s="225">
        <f t="shared" ref="E90:I90" si="9">E67</f>
        <v>0</v>
      </c>
      <c r="F90" s="225">
        <f t="shared" si="9"/>
        <v>0</v>
      </c>
      <c r="G90" s="225">
        <f t="shared" si="9"/>
        <v>0</v>
      </c>
      <c r="H90" s="225">
        <f t="shared" si="9"/>
        <v>0</v>
      </c>
      <c r="I90" s="226">
        <f t="shared" si="9"/>
        <v>0</v>
      </c>
      <c r="J90" s="29"/>
      <c r="K90" s="29"/>
      <c r="L90" s="29"/>
    </row>
    <row r="91" spans="1:26" ht="3" customHeight="1">
      <c r="A91" s="28"/>
      <c r="B91" s="201"/>
      <c r="C91" s="202"/>
      <c r="D91" s="235"/>
      <c r="E91" s="236"/>
      <c r="F91" s="236"/>
      <c r="G91" s="237"/>
      <c r="H91" s="237"/>
      <c r="I91" s="238"/>
      <c r="J91" s="29"/>
      <c r="K91" s="29"/>
      <c r="L91" s="11"/>
      <c r="M91" s="28"/>
      <c r="N91" s="28"/>
      <c r="O91" s="28"/>
      <c r="P91" s="28"/>
      <c r="Q91" s="28"/>
      <c r="R91" s="28"/>
      <c r="S91" s="28"/>
      <c r="T91" s="28"/>
      <c r="U91" s="28"/>
      <c r="V91" s="28"/>
      <c r="W91" s="28"/>
      <c r="X91" s="28"/>
      <c r="Y91" s="28"/>
      <c r="Z91" s="28"/>
    </row>
    <row r="92" spans="1:26" ht="18" customHeight="1">
      <c r="A92" s="1"/>
      <c r="B92" s="440" t="s">
        <v>252</v>
      </c>
      <c r="C92" s="441"/>
      <c r="D92" s="207" t="s">
        <v>224</v>
      </c>
      <c r="E92" s="239">
        <f t="shared" ref="E92:I92" si="10">IFERROR(E88/E90,0)</f>
        <v>0</v>
      </c>
      <c r="F92" s="239">
        <f t="shared" si="10"/>
        <v>0</v>
      </c>
      <c r="G92" s="240">
        <f t="shared" si="10"/>
        <v>0</v>
      </c>
      <c r="H92" s="240">
        <f t="shared" si="10"/>
        <v>0</v>
      </c>
      <c r="I92" s="241">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6"/>
      <c r="B94" s="57"/>
      <c r="C94" s="57"/>
      <c r="D94" s="57"/>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442" t="str">
        <f>IF($I$87="",IF($I$88&gt;$I$86,"  Přesáhli jste maximální možnou intenzitu podpory 
  pro daný typ subjektu dle Nařízení EK!",""),IF($I$88&gt;$I$87,"  Přesáhli jste maximální možnou intenzitu podpory 
  pro daný typ subjektu dle Nařízení EK!",""))</f>
        <v/>
      </c>
      <c r="J94" s="371"/>
      <c r="K94" s="57"/>
      <c r="L94" s="57"/>
      <c r="M94" s="166"/>
      <c r="N94" s="166"/>
      <c r="O94" s="166"/>
      <c r="P94" s="166"/>
      <c r="Q94" s="166"/>
      <c r="R94" s="166"/>
      <c r="S94" s="166"/>
      <c r="T94" s="166"/>
      <c r="U94" s="166"/>
      <c r="V94" s="166"/>
      <c r="W94" s="166"/>
      <c r="X94" s="166"/>
      <c r="Y94" s="166"/>
      <c r="Z94" s="166"/>
    </row>
    <row r="95" spans="1:26" ht="31.5" customHeight="1">
      <c r="A95" s="1"/>
      <c r="B95" s="242" t="str">
        <f>IF('Identifikační údaje'!D25=1,"Kontrola podpory za všechny české uchazeče 
a za projekt dle programu "&amp;číselníky!AF44,"")</f>
        <v/>
      </c>
      <c r="C95" s="243"/>
      <c r="D95" s="244" t="str">
        <f>IF('Identifikační údaje'!D25=1,míra_podpory,"")</f>
        <v/>
      </c>
      <c r="E95" s="443" t="str">
        <f>IF('Identifikační údaje'!D25=1,IF($D$95&lt;=$E$32,"  Požadovaná podpora je v pořádku.","  Požadovaná podpora převyšuje maximální možnou podporu 
  plynoucí z podmínek programu "&amp;číselníky!AF44&amp;"!"),"")</f>
        <v/>
      </c>
      <c r="F95" s="359"/>
      <c r="G95" s="360"/>
      <c r="H95" s="213"/>
      <c r="I95" s="372"/>
      <c r="J95" s="373"/>
      <c r="K95" s="245"/>
      <c r="L95" s="29"/>
      <c r="M95" s="1"/>
      <c r="N95" s="1"/>
      <c r="O95" s="1"/>
      <c r="P95" s="1"/>
      <c r="Q95" s="1"/>
      <c r="R95" s="1"/>
      <c r="S95" s="1"/>
      <c r="T95" s="1"/>
      <c r="U95" s="1"/>
      <c r="V95" s="1"/>
      <c r="W95" s="1"/>
      <c r="X95" s="1"/>
      <c r="Y95" s="1"/>
      <c r="Z95" s="1"/>
    </row>
    <row r="96" spans="1:26" ht="10.5" customHeight="1">
      <c r="A96" s="1"/>
      <c r="B96" s="242"/>
      <c r="C96" s="29"/>
      <c r="D96" s="246"/>
      <c r="E96" s="213"/>
      <c r="F96" s="213"/>
      <c r="G96" s="213"/>
      <c r="H96" s="213"/>
      <c r="I96" s="214"/>
      <c r="J96" s="214"/>
      <c r="K96" s="245"/>
      <c r="L96" s="29"/>
      <c r="M96" s="1"/>
      <c r="N96" s="1"/>
      <c r="O96" s="1"/>
      <c r="P96" s="1"/>
      <c r="Q96" s="1"/>
      <c r="R96" s="1"/>
      <c r="S96" s="1"/>
      <c r="T96" s="1"/>
      <c r="U96" s="1"/>
      <c r="V96" s="1"/>
      <c r="W96" s="1"/>
      <c r="X96" s="1"/>
      <c r="Y96" s="1"/>
      <c r="Z96" s="1"/>
    </row>
    <row r="97" spans="1:26" ht="44.25" customHeight="1">
      <c r="A97" s="1"/>
      <c r="B97" s="444" t="s">
        <v>253</v>
      </c>
      <c r="C97" s="359"/>
      <c r="D97" s="359"/>
      <c r="E97" s="359"/>
      <c r="F97" s="359"/>
      <c r="G97" s="359"/>
      <c r="H97" s="359"/>
      <c r="I97" s="360"/>
      <c r="J97" s="10"/>
      <c r="K97" s="10"/>
      <c r="L97" s="10"/>
      <c r="M97" s="1"/>
      <c r="N97" s="1"/>
      <c r="O97" s="1"/>
      <c r="P97" s="1"/>
      <c r="Q97" s="1"/>
      <c r="R97" s="1"/>
      <c r="S97" s="1"/>
      <c r="T97" s="1"/>
      <c r="U97" s="1"/>
      <c r="V97" s="1"/>
      <c r="W97" s="1"/>
      <c r="X97" s="1"/>
      <c r="Y97" s="1"/>
      <c r="Z97" s="1"/>
    </row>
    <row r="98" spans="1:26" ht="14.25" customHeight="1">
      <c r="A98" s="1"/>
      <c r="B98" s="444" t="s">
        <v>254</v>
      </c>
      <c r="C98" s="359"/>
      <c r="D98" s="359"/>
      <c r="E98" s="359"/>
      <c r="F98" s="359"/>
      <c r="G98" s="359"/>
      <c r="H98" s="359"/>
      <c r="I98" s="360"/>
      <c r="J98" s="29"/>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444"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Prostředí pro život).</v>
      </c>
      <c r="C100" s="359"/>
      <c r="D100" s="359"/>
      <c r="E100" s="359"/>
      <c r="F100" s="359"/>
      <c r="G100" s="359"/>
      <c r="H100" s="359"/>
      <c r="I100" s="359"/>
      <c r="J100" s="359"/>
      <c r="K100" s="360"/>
      <c r="L100" s="29"/>
    </row>
    <row r="101" spans="1:26" ht="15.75" customHeight="1">
      <c r="A101" s="1"/>
      <c r="B101" s="1"/>
      <c r="C101" s="108"/>
      <c r="D101" s="72"/>
      <c r="E101" s="72"/>
      <c r="F101" s="72"/>
      <c r="G101" s="72"/>
      <c r="H101" s="72"/>
      <c r="I101" s="72"/>
      <c r="J101" s="108"/>
      <c r="K101" s="108"/>
      <c r="L101" s="72"/>
    </row>
    <row r="102" spans="1:26" ht="15.75" customHeight="1">
      <c r="A102" s="28"/>
      <c r="B102" s="45" t="s">
        <v>255</v>
      </c>
      <c r="C102" s="136"/>
      <c r="D102" s="136"/>
      <c r="E102" s="136"/>
      <c r="F102" s="136"/>
      <c r="G102" s="136"/>
      <c r="H102" s="136"/>
      <c r="I102" s="136"/>
      <c r="J102" s="136"/>
      <c r="K102" s="136"/>
      <c r="L102" s="11"/>
      <c r="M102" s="28"/>
      <c r="N102" s="28"/>
      <c r="O102" s="28"/>
      <c r="P102" s="28"/>
      <c r="Q102" s="28"/>
      <c r="R102" s="28"/>
      <c r="S102" s="28"/>
      <c r="T102" s="28"/>
      <c r="U102" s="28"/>
      <c r="V102" s="28"/>
      <c r="W102" s="28"/>
      <c r="X102" s="28"/>
      <c r="Y102" s="28"/>
      <c r="Z102" s="28"/>
    </row>
    <row r="103" spans="1:26" ht="4.5" customHeight="1">
      <c r="A103" s="28"/>
      <c r="B103" s="223"/>
      <c r="C103" s="223"/>
      <c r="D103" s="223"/>
      <c r="E103" s="223"/>
      <c r="F103" s="223"/>
      <c r="G103" s="223"/>
      <c r="H103" s="223"/>
      <c r="I103" s="223"/>
      <c r="J103" s="223"/>
      <c r="K103" s="223"/>
      <c r="L103" s="11"/>
      <c r="M103" s="28"/>
      <c r="N103" s="28"/>
      <c r="O103" s="28"/>
      <c r="P103" s="28"/>
      <c r="Q103" s="28"/>
      <c r="R103" s="28"/>
      <c r="S103" s="28"/>
      <c r="T103" s="28"/>
      <c r="U103" s="28"/>
      <c r="V103" s="28"/>
      <c r="W103" s="28"/>
      <c r="X103" s="28"/>
      <c r="Y103" s="28"/>
      <c r="Z103" s="28"/>
    </row>
    <row r="104" spans="1:26" ht="15.75" customHeight="1">
      <c r="A104" s="1"/>
      <c r="B104" s="484" t="s">
        <v>256</v>
      </c>
      <c r="C104" s="247"/>
      <c r="D104" s="485" t="s">
        <v>227</v>
      </c>
      <c r="E104" s="479">
        <f t="shared" ref="E104:H104" si="11">E67*(1-E92)</f>
        <v>0</v>
      </c>
      <c r="F104" s="479">
        <f t="shared" si="11"/>
        <v>0</v>
      </c>
      <c r="G104" s="479">
        <f t="shared" si="11"/>
        <v>0</v>
      </c>
      <c r="H104" s="479">
        <f t="shared" si="11"/>
        <v>0</v>
      </c>
      <c r="I104" s="481">
        <f>SUM(E104:H105)</f>
        <v>0</v>
      </c>
      <c r="J104" s="29"/>
      <c r="K104" s="29"/>
      <c r="L104" s="106"/>
      <c r="M104" s="1"/>
      <c r="N104" s="1"/>
      <c r="O104" s="1"/>
      <c r="P104" s="1"/>
      <c r="Q104" s="1"/>
      <c r="R104" s="1"/>
      <c r="S104" s="1"/>
      <c r="T104" s="1"/>
      <c r="U104" s="1"/>
      <c r="V104" s="1"/>
      <c r="W104" s="1"/>
      <c r="X104" s="1"/>
      <c r="Y104" s="1"/>
      <c r="Z104" s="1"/>
    </row>
    <row r="105" spans="1:26" ht="13.5" customHeight="1">
      <c r="A105" s="28"/>
      <c r="B105" s="386"/>
      <c r="C105" s="247"/>
      <c r="D105" s="486"/>
      <c r="E105" s="480"/>
      <c r="F105" s="480"/>
      <c r="G105" s="480"/>
      <c r="H105" s="480"/>
      <c r="I105" s="482"/>
      <c r="J105" s="29"/>
      <c r="K105" s="29"/>
      <c r="L105" s="113"/>
      <c r="M105" s="28"/>
      <c r="N105" s="28"/>
      <c r="O105" s="28"/>
      <c r="P105" s="28"/>
      <c r="Q105" s="28"/>
      <c r="R105" s="28"/>
      <c r="S105" s="28"/>
      <c r="T105" s="28"/>
      <c r="U105" s="28"/>
      <c r="V105" s="28"/>
      <c r="W105" s="28"/>
      <c r="X105" s="28"/>
      <c r="Y105" s="28"/>
      <c r="Z105" s="28"/>
    </row>
    <row r="106" spans="1:26" ht="9" customHeight="1">
      <c r="A106" s="28"/>
      <c r="B106" s="223"/>
      <c r="C106" s="247"/>
      <c r="D106" s="223"/>
      <c r="E106" s="223"/>
      <c r="F106" s="223"/>
      <c r="G106" s="223"/>
      <c r="H106" s="223"/>
      <c r="I106" s="223"/>
      <c r="J106" s="223"/>
      <c r="K106" s="29"/>
      <c r="L106" s="113"/>
      <c r="M106" s="28"/>
      <c r="N106" s="28"/>
      <c r="O106" s="28"/>
      <c r="P106" s="28"/>
      <c r="Q106" s="28"/>
      <c r="R106" s="28"/>
      <c r="S106" s="28"/>
      <c r="T106" s="28"/>
      <c r="U106" s="28"/>
      <c r="V106" s="28"/>
      <c r="W106" s="28"/>
      <c r="X106" s="28"/>
      <c r="Y106" s="28"/>
      <c r="Z106" s="28"/>
    </row>
    <row r="107" spans="1:26" ht="15.75" customHeight="1">
      <c r="A107" s="1"/>
      <c r="B107" s="1"/>
      <c r="C107" s="72"/>
      <c r="D107" s="72"/>
      <c r="E107" s="72"/>
      <c r="F107" s="72"/>
      <c r="G107" s="72"/>
      <c r="H107" s="72"/>
      <c r="I107" s="72"/>
      <c r="J107" s="72"/>
      <c r="K107" s="72"/>
      <c r="L107" s="72"/>
      <c r="M107" s="1"/>
      <c r="N107" s="1"/>
      <c r="O107" s="1"/>
      <c r="P107" s="1"/>
      <c r="Q107" s="1"/>
      <c r="R107" s="1"/>
      <c r="S107" s="1"/>
      <c r="T107" s="1"/>
      <c r="U107" s="1"/>
      <c r="V107" s="1"/>
      <c r="W107" s="1"/>
      <c r="X107" s="1"/>
      <c r="Y107" s="1"/>
      <c r="Z107" s="1"/>
    </row>
    <row r="108" spans="1:26" ht="15.75" customHeight="1">
      <c r="A108" s="1"/>
      <c r="B108" s="42" t="s">
        <v>257</v>
      </c>
      <c r="C108" s="23"/>
      <c r="D108" s="23"/>
      <c r="E108" s="23"/>
      <c r="F108" s="23"/>
      <c r="G108" s="23"/>
      <c r="H108" s="23"/>
      <c r="I108" s="23"/>
      <c r="J108" s="23"/>
      <c r="K108" s="23"/>
      <c r="L108" s="106"/>
      <c r="M108" s="1"/>
      <c r="N108" s="1"/>
      <c r="O108" s="1"/>
      <c r="P108" s="1"/>
      <c r="Q108" s="1"/>
      <c r="R108" s="1"/>
      <c r="S108" s="1"/>
      <c r="T108" s="1"/>
      <c r="U108" s="1"/>
      <c r="V108" s="1"/>
      <c r="W108" s="1"/>
      <c r="X108" s="1"/>
      <c r="Y108" s="1"/>
      <c r="Z108" s="1"/>
    </row>
    <row r="109" spans="1:26" ht="4.5" customHeight="1">
      <c r="A109" s="1"/>
      <c r="B109" s="165"/>
      <c r="C109" s="165"/>
      <c r="D109" s="165"/>
      <c r="E109" s="165"/>
      <c r="F109" s="165"/>
      <c r="G109" s="248"/>
      <c r="H109" s="165"/>
      <c r="I109" s="165"/>
      <c r="J109" s="165"/>
      <c r="K109" s="165"/>
      <c r="L109" s="106"/>
      <c r="M109" s="1"/>
      <c r="N109" s="1"/>
      <c r="O109" s="1"/>
      <c r="P109" s="1"/>
      <c r="Q109" s="1"/>
      <c r="R109" s="1"/>
      <c r="S109" s="1"/>
      <c r="T109" s="1"/>
      <c r="U109" s="1"/>
      <c r="V109" s="1"/>
      <c r="W109" s="1"/>
      <c r="X109" s="1"/>
      <c r="Y109" s="1"/>
      <c r="Z109" s="1"/>
    </row>
    <row r="110" spans="1:26" ht="36" customHeight="1">
      <c r="A110" s="1"/>
      <c r="B110" s="159" t="s">
        <v>258</v>
      </c>
      <c r="C110" s="29"/>
      <c r="D110" s="249" t="s">
        <v>259</v>
      </c>
      <c r="E110" s="250">
        <f>$I$67</f>
        <v>0</v>
      </c>
      <c r="F110" s="29"/>
      <c r="G110" s="29"/>
      <c r="H110" s="249" t="s">
        <v>260</v>
      </c>
      <c r="I110" s="250">
        <f>$I$88</f>
        <v>0</v>
      </c>
      <c r="J110" s="251"/>
      <c r="K110" s="29"/>
      <c r="L110" s="106"/>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6"/>
      <c r="M111" s="1"/>
      <c r="N111" s="1"/>
      <c r="O111" s="1"/>
      <c r="P111" s="1"/>
      <c r="Q111" s="1"/>
      <c r="R111" s="1"/>
      <c r="S111" s="1"/>
      <c r="T111" s="1"/>
      <c r="U111" s="1"/>
      <c r="V111" s="1"/>
      <c r="W111" s="1"/>
      <c r="X111" s="1"/>
      <c r="Y111" s="1"/>
      <c r="Z111" s="1"/>
    </row>
    <row r="112" spans="1:26" ht="15" customHeight="1">
      <c r="A112" s="1"/>
      <c r="B112" s="23"/>
      <c r="C112" s="23"/>
      <c r="D112" s="23"/>
      <c r="E112" s="23"/>
      <c r="F112" s="23"/>
      <c r="G112" s="23"/>
      <c r="H112" s="23"/>
      <c r="I112" s="23"/>
      <c r="J112" s="23"/>
      <c r="K112" s="23"/>
      <c r="L112" s="106"/>
      <c r="M112" s="1"/>
      <c r="N112" s="1"/>
      <c r="O112" s="1"/>
      <c r="P112" s="1"/>
      <c r="Q112" s="1"/>
      <c r="R112" s="1"/>
      <c r="S112" s="1"/>
      <c r="T112" s="1"/>
      <c r="U112" s="1"/>
      <c r="V112" s="1"/>
      <c r="W112" s="1"/>
      <c r="X112" s="1"/>
      <c r="Y112" s="1"/>
      <c r="Z112" s="1"/>
    </row>
    <row r="113" spans="1:26" ht="15" customHeight="1">
      <c r="A113" s="1"/>
      <c r="B113" s="23"/>
      <c r="C113" s="23"/>
      <c r="D113" s="23"/>
      <c r="E113" s="23"/>
      <c r="F113" s="23"/>
      <c r="G113" s="23"/>
      <c r="H113" s="23"/>
      <c r="I113" s="23"/>
      <c r="J113" s="23"/>
      <c r="K113" s="23"/>
      <c r="L113" s="106"/>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22" t="str">
        <f>Pokyny!E48</f>
        <v xml:space="preserve"> Verze 1: září 2022.</v>
      </c>
      <c r="K114" s="483"/>
      <c r="L114" s="72"/>
    </row>
    <row r="115" spans="1:26" ht="15.75" customHeight="1">
      <c r="A115" s="1"/>
      <c r="B115" s="1"/>
      <c r="C115" s="1"/>
      <c r="D115" s="1"/>
      <c r="E115" s="1"/>
      <c r="F115" s="1"/>
      <c r="G115" s="1"/>
      <c r="H115" s="1"/>
      <c r="I115" s="1"/>
      <c r="J115" s="1"/>
      <c r="K115" s="108"/>
      <c r="L115" s="72"/>
    </row>
    <row r="116" spans="1:26" ht="15.75" customHeight="1">
      <c r="A116" s="1"/>
      <c r="B116" s="71"/>
      <c r="C116" s="71"/>
      <c r="D116" s="71"/>
      <c r="E116" s="71"/>
      <c r="F116" s="71"/>
      <c r="G116" s="71"/>
      <c r="H116" s="71"/>
      <c r="I116" s="71"/>
      <c r="J116" s="71"/>
      <c r="K116" s="252"/>
      <c r="L116" s="72"/>
    </row>
    <row r="117" spans="1:26" ht="15.75" customHeight="1">
      <c r="A117" s="1"/>
      <c r="C117" s="1"/>
      <c r="H117" s="1"/>
      <c r="K117" s="72"/>
      <c r="L117" s="72"/>
    </row>
    <row r="118" spans="1:26" ht="15.75" customHeight="1">
      <c r="A118" s="1"/>
      <c r="C118" s="1"/>
      <c r="H118" s="1"/>
      <c r="K118" s="72"/>
      <c r="L118" s="72"/>
    </row>
    <row r="119" spans="1:26" ht="15.75" customHeight="1">
      <c r="A119" s="1"/>
      <c r="C119" s="1"/>
      <c r="H119" s="1"/>
      <c r="L119" s="72"/>
    </row>
    <row r="120" spans="1:26" ht="15.75" customHeight="1">
      <c r="A120" s="1"/>
      <c r="C120" s="1"/>
      <c r="H120" s="1"/>
      <c r="J120" s="416" t="s">
        <v>15</v>
      </c>
      <c r="K120" s="397"/>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Z4Lz2LTxx6xx15cgXnKJd2t8gbQY29McMAMSnUbHWPYar2OeOOgCjy1YgqvzEsuKedy6o43ytLaXNS0QFRfp5Q==" saltValue="hoSTD4RLkqcBmo5qns3AiQ==" spinCount="100000" sheet="1" objects="1" scenario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workbookViewId="0">
      <selection activeCell="B3" sqref="B3:G3"/>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73" t="s">
        <v>261</v>
      </c>
      <c r="C3" s="474"/>
      <c r="D3" s="474"/>
      <c r="E3" s="474"/>
      <c r="F3" s="474"/>
      <c r="G3" s="475"/>
      <c r="H3" s="126"/>
      <c r="I3" s="126"/>
      <c r="J3" s="126"/>
      <c r="K3" s="126"/>
      <c r="L3" s="1"/>
      <c r="M3" s="1"/>
      <c r="N3" s="1"/>
      <c r="O3" s="1"/>
      <c r="P3" s="1"/>
      <c r="Q3" s="1"/>
      <c r="R3" s="1"/>
      <c r="S3" s="1"/>
      <c r="T3" s="1"/>
      <c r="U3" s="1"/>
      <c r="V3" s="1"/>
      <c r="W3" s="1"/>
      <c r="X3" s="1"/>
      <c r="Y3" s="1"/>
      <c r="Z3" s="1"/>
    </row>
    <row r="4" spans="1:26" ht="15.75" customHeight="1">
      <c r="A4" s="1"/>
      <c r="B4" s="253"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
      </c>
      <c r="C4" s="127"/>
      <c r="D4" s="72"/>
      <c r="E4" s="72"/>
      <c r="F4" s="72"/>
      <c r="G4" s="72"/>
      <c r="H4" s="72"/>
      <c r="I4" s="72"/>
      <c r="J4" s="72"/>
      <c r="K4" s="72"/>
      <c r="L4" s="72"/>
      <c r="M4" s="1"/>
      <c r="N4" s="1"/>
      <c r="O4" s="1"/>
      <c r="P4" s="1"/>
      <c r="Q4" s="1"/>
      <c r="R4" s="1"/>
      <c r="S4" s="1"/>
      <c r="T4" s="1"/>
      <c r="U4" s="1"/>
      <c r="V4" s="1"/>
      <c r="W4" s="1"/>
      <c r="X4" s="1"/>
      <c r="Y4" s="1"/>
      <c r="Z4" s="1"/>
    </row>
    <row r="5" spans="1:26" ht="15.75" customHeight="1">
      <c r="A5" s="1"/>
      <c r="B5" s="105"/>
      <c r="C5" s="105"/>
      <c r="D5" s="72"/>
      <c r="E5" s="72"/>
      <c r="F5" s="72"/>
      <c r="G5" s="72"/>
      <c r="H5" s="72"/>
      <c r="I5" s="72"/>
      <c r="J5" s="72"/>
      <c r="K5" s="72"/>
      <c r="L5" s="72"/>
      <c r="M5" s="1"/>
      <c r="N5" s="1"/>
      <c r="O5" s="1"/>
      <c r="P5" s="1"/>
      <c r="Q5" s="1"/>
      <c r="R5" s="1"/>
      <c r="S5" s="1"/>
      <c r="T5" s="1"/>
      <c r="U5" s="1"/>
      <c r="V5" s="1"/>
      <c r="W5" s="1"/>
      <c r="X5" s="1"/>
      <c r="Y5" s="1"/>
      <c r="Z5" s="1"/>
    </row>
    <row r="6" spans="1:26" ht="24" customHeight="1">
      <c r="A6" s="1"/>
      <c r="B6" s="365" t="s">
        <v>262</v>
      </c>
      <c r="C6" s="366"/>
      <c r="D6" s="366"/>
      <c r="E6" s="366"/>
      <c r="F6" s="366"/>
      <c r="G6" s="366"/>
      <c r="H6" s="366"/>
      <c r="I6" s="366"/>
      <c r="J6" s="366"/>
      <c r="K6" s="367"/>
      <c r="L6" s="128"/>
      <c r="M6" s="1"/>
      <c r="N6" s="1"/>
      <c r="O6" s="1"/>
      <c r="P6" s="1"/>
      <c r="Q6" s="1"/>
      <c r="R6" s="1"/>
      <c r="S6" s="1"/>
      <c r="T6" s="1"/>
      <c r="U6" s="1"/>
      <c r="V6" s="1"/>
      <c r="W6" s="1"/>
      <c r="X6" s="1"/>
      <c r="Y6" s="1"/>
      <c r="Z6" s="1"/>
    </row>
    <row r="7" spans="1:26" ht="15.75" customHeight="1">
      <c r="A7" s="1"/>
      <c r="B7" s="105"/>
      <c r="C7" s="105"/>
      <c r="D7" s="108"/>
      <c r="E7" s="108"/>
      <c r="F7" s="108"/>
      <c r="G7" s="108"/>
      <c r="H7" s="108"/>
      <c r="I7" s="108"/>
      <c r="J7" s="108"/>
      <c r="K7" s="108"/>
      <c r="L7" s="108"/>
      <c r="M7" s="1"/>
      <c r="N7" s="1"/>
      <c r="O7" s="1"/>
      <c r="P7" s="1"/>
      <c r="Q7" s="1"/>
      <c r="R7" s="1"/>
      <c r="S7" s="1"/>
      <c r="T7" s="1"/>
      <c r="U7" s="1"/>
      <c r="V7" s="1"/>
      <c r="W7" s="1"/>
      <c r="X7" s="1"/>
      <c r="Y7" s="1"/>
      <c r="Z7" s="1"/>
    </row>
    <row r="8" spans="1:26" ht="15.75" customHeight="1">
      <c r="A8" s="1"/>
      <c r="B8" s="129" t="s">
        <v>263</v>
      </c>
      <c r="C8" s="105"/>
      <c r="D8" s="476" t="str">
        <f>IF('Identifikační údaje'!D25&lt;=1,"",IF('Další účastník 1'!D15="","Chybí doplnit obchodní jméno na listu Další účastník 1",číselníky!Y10))</f>
        <v>Chybí doplnit obchodní jméno na listu Další účastník 1</v>
      </c>
      <c r="E8" s="397"/>
      <c r="F8" s="397"/>
      <c r="G8" s="130"/>
      <c r="H8" s="254"/>
      <c r="I8" s="23"/>
      <c r="J8" s="23"/>
      <c r="K8" s="23"/>
      <c r="L8" s="23"/>
      <c r="M8" s="1"/>
      <c r="N8" s="1"/>
      <c r="O8" s="1"/>
      <c r="P8" s="1"/>
      <c r="Q8" s="1"/>
      <c r="R8" s="1"/>
      <c r="S8" s="1"/>
      <c r="T8" s="1"/>
      <c r="U8" s="1"/>
      <c r="V8" s="1"/>
      <c r="W8" s="1"/>
      <c r="X8" s="1"/>
      <c r="Y8" s="1"/>
      <c r="Z8" s="1"/>
    </row>
    <row r="9" spans="1:26" ht="15.75" customHeight="1">
      <c r="A9" s="1"/>
      <c r="B9" s="105"/>
      <c r="C9" s="105"/>
      <c r="D9" s="131"/>
      <c r="E9" s="23"/>
      <c r="F9" s="23"/>
      <c r="G9" s="23"/>
      <c r="H9" s="23"/>
      <c r="I9" s="23"/>
      <c r="J9" s="23"/>
      <c r="K9" s="23"/>
      <c r="L9" s="23"/>
      <c r="M9" s="1"/>
      <c r="N9" s="1"/>
      <c r="O9" s="1"/>
      <c r="P9" s="1"/>
      <c r="Q9" s="1"/>
      <c r="R9" s="1"/>
      <c r="S9" s="1"/>
      <c r="T9" s="1"/>
      <c r="U9" s="1"/>
      <c r="V9" s="1"/>
      <c r="W9" s="1"/>
      <c r="X9" s="1"/>
      <c r="Y9" s="1"/>
      <c r="Z9" s="1"/>
    </row>
    <row r="10" spans="1:26" ht="15.75" customHeight="1">
      <c r="A10" s="1"/>
      <c r="B10" s="45" t="s">
        <v>264</v>
      </c>
      <c r="C10" s="116"/>
      <c r="D10" s="131"/>
      <c r="E10" s="131"/>
      <c r="F10" s="477"/>
      <c r="G10" s="359"/>
      <c r="H10" s="360"/>
      <c r="I10" s="11"/>
      <c r="J10" s="11"/>
      <c r="K10" s="11"/>
      <c r="L10" s="11"/>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5" t="s">
        <v>163</v>
      </c>
      <c r="C12" s="29"/>
      <c r="D12" s="478" t="str">
        <f>IF('Identifikační údaje'!D25&lt;=1,"",IF('Další účastník 1'!$D$19="Vyberte možnost:","Chybí doplnit na listu Další účastník 1",číselníky!X15))</f>
        <v>Chybí doplnit na listu Další účastník 1</v>
      </c>
      <c r="E12" s="360"/>
      <c r="F12" s="29"/>
      <c r="G12" s="29"/>
      <c r="H12" s="29"/>
      <c r="I12" s="29"/>
      <c r="J12" s="29"/>
      <c r="K12" s="29"/>
      <c r="L12" s="29"/>
      <c r="M12" s="1"/>
      <c r="N12" s="1"/>
      <c r="O12" s="1"/>
      <c r="P12" s="1"/>
      <c r="Q12" s="1"/>
      <c r="R12" s="1"/>
      <c r="S12" s="1"/>
      <c r="T12" s="1"/>
      <c r="U12" s="1"/>
      <c r="V12" s="1"/>
      <c r="W12" s="1"/>
      <c r="X12" s="1"/>
      <c r="Y12" s="1"/>
      <c r="Z12" s="1"/>
    </row>
    <row r="13" spans="1:26" ht="15" customHeight="1">
      <c r="A13" s="1"/>
      <c r="B13" s="15"/>
      <c r="C13" s="29"/>
      <c r="D13" s="15"/>
      <c r="E13" s="133"/>
      <c r="F13" s="29"/>
      <c r="G13" s="29"/>
      <c r="H13" s="29"/>
      <c r="I13" s="29"/>
      <c r="J13" s="29"/>
      <c r="K13" s="29"/>
      <c r="L13" s="29"/>
      <c r="M13" s="1"/>
      <c r="N13" s="1"/>
      <c r="O13" s="1"/>
      <c r="P13" s="1"/>
      <c r="Q13" s="1"/>
      <c r="R13" s="1"/>
      <c r="S13" s="1"/>
      <c r="T13" s="1"/>
      <c r="U13" s="1"/>
      <c r="V13" s="1"/>
      <c r="W13" s="1"/>
      <c r="X13" s="1"/>
      <c r="Y13" s="1"/>
      <c r="Z13" s="1"/>
    </row>
    <row r="14" spans="1:26" ht="15" customHeight="1">
      <c r="A14" s="1"/>
      <c r="B14" s="428" t="s">
        <v>265</v>
      </c>
      <c r="C14" s="29"/>
      <c r="D14" s="469"/>
      <c r="E14" s="470" t="str">
        <f>IF('Identifikační údaje'!D25="Vyberte možnost:","",IF('Identifikační údaje'!D25&lt;=1,"",IF(D14="","     Nevyplněno","")))</f>
        <v/>
      </c>
      <c r="F14" s="371"/>
      <c r="G14" s="29"/>
      <c r="H14" s="29"/>
      <c r="I14" s="29"/>
      <c r="J14" s="29"/>
      <c r="K14" s="29"/>
      <c r="L14" s="29"/>
      <c r="M14" s="1"/>
      <c r="N14" s="1"/>
      <c r="O14" s="1"/>
      <c r="P14" s="1"/>
      <c r="Q14" s="1"/>
      <c r="R14" s="1"/>
      <c r="S14" s="1"/>
      <c r="T14" s="1"/>
      <c r="U14" s="1"/>
      <c r="V14" s="1"/>
      <c r="W14" s="1"/>
      <c r="X14" s="1"/>
      <c r="Y14" s="1"/>
      <c r="Z14" s="1"/>
    </row>
    <row r="15" spans="1:26" ht="15" customHeight="1">
      <c r="A15" s="1"/>
      <c r="B15" s="386"/>
      <c r="C15" s="29"/>
      <c r="D15" s="430"/>
      <c r="E15" s="471"/>
      <c r="F15" s="373"/>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4"/>
      <c r="F16" s="29"/>
      <c r="G16" s="29"/>
      <c r="H16" s="29"/>
      <c r="I16" s="29"/>
      <c r="J16" s="29"/>
      <c r="K16" s="29"/>
      <c r="L16" s="29"/>
      <c r="M16" s="1"/>
      <c r="N16" s="1"/>
      <c r="O16" s="1"/>
      <c r="P16" s="1"/>
      <c r="Q16" s="1"/>
      <c r="R16" s="1"/>
      <c r="S16" s="1"/>
      <c r="T16" s="1"/>
      <c r="U16" s="1"/>
      <c r="V16" s="1"/>
      <c r="W16" s="1"/>
      <c r="X16" s="1"/>
      <c r="Y16" s="1"/>
      <c r="Z16" s="1"/>
    </row>
    <row r="17" spans="1:26" ht="42.75" customHeight="1">
      <c r="A17" s="1"/>
      <c r="B17" s="421" t="s">
        <v>266</v>
      </c>
      <c r="C17" s="359"/>
      <c r="D17" s="359"/>
      <c r="E17" s="359"/>
      <c r="F17" s="359"/>
      <c r="G17" s="359"/>
      <c r="H17" s="360"/>
      <c r="I17" s="159"/>
      <c r="J17" s="159"/>
      <c r="K17" s="159"/>
      <c r="L17" s="159"/>
      <c r="M17" s="1"/>
      <c r="N17" s="1"/>
      <c r="O17" s="1"/>
      <c r="P17" s="1"/>
      <c r="Q17" s="1"/>
      <c r="R17" s="1"/>
      <c r="S17" s="1"/>
      <c r="T17" s="1"/>
      <c r="U17" s="1"/>
      <c r="V17" s="1"/>
      <c r="W17" s="1"/>
      <c r="X17" s="1"/>
      <c r="Y17" s="1"/>
      <c r="Z17" s="1"/>
    </row>
    <row r="18" spans="1:26" ht="54.75" customHeight="1">
      <c r="A18" s="1"/>
      <c r="B18" s="444" t="s">
        <v>267</v>
      </c>
      <c r="C18" s="359"/>
      <c r="D18" s="359"/>
      <c r="E18" s="359"/>
      <c r="F18" s="359"/>
      <c r="G18" s="359"/>
      <c r="H18" s="359"/>
      <c r="I18" s="359"/>
      <c r="J18" s="359"/>
      <c r="K18" s="359"/>
      <c r="L18" s="360"/>
      <c r="M18" s="1"/>
      <c r="N18" s="1"/>
      <c r="O18" s="1"/>
      <c r="P18" s="1"/>
      <c r="Q18" s="1"/>
      <c r="R18" s="1"/>
      <c r="S18" s="1"/>
      <c r="T18" s="1"/>
      <c r="U18" s="1"/>
      <c r="V18" s="1"/>
      <c r="W18" s="1"/>
      <c r="X18" s="1"/>
      <c r="Y18" s="1"/>
      <c r="Z18" s="1"/>
    </row>
    <row r="19" spans="1:26" ht="3" customHeight="1">
      <c r="A19" s="28"/>
      <c r="B19" s="136"/>
      <c r="C19" s="136"/>
      <c r="D19" s="136"/>
      <c r="E19" s="136"/>
      <c r="F19" s="136"/>
      <c r="G19" s="136"/>
      <c r="H19" s="136"/>
      <c r="I19" s="136"/>
      <c r="J19" s="136"/>
      <c r="K19" s="136"/>
      <c r="L19" s="136"/>
      <c r="M19" s="28"/>
      <c r="N19" s="28"/>
      <c r="O19" s="28"/>
      <c r="P19" s="28"/>
      <c r="Q19" s="28"/>
      <c r="R19" s="28"/>
      <c r="S19" s="28"/>
      <c r="T19" s="28"/>
      <c r="U19" s="28"/>
      <c r="V19" s="28"/>
      <c r="W19" s="28"/>
      <c r="X19" s="28"/>
      <c r="Y19" s="28"/>
      <c r="Z19" s="28"/>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6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Prostředí pro život.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7" t="s">
        <v>201</v>
      </c>
      <c r="E21" s="138" t="s">
        <v>202</v>
      </c>
      <c r="F21" s="139" t="s">
        <v>203</v>
      </c>
      <c r="G21" s="139" t="s">
        <v>204</v>
      </c>
      <c r="H21" s="140" t="s">
        <v>205</v>
      </c>
      <c r="I21" s="29"/>
      <c r="J21" s="29"/>
      <c r="K21" s="29"/>
      <c r="L21" s="29"/>
      <c r="M21" s="1"/>
      <c r="N21" s="1"/>
      <c r="O21" s="1"/>
      <c r="P21" s="1"/>
      <c r="Q21" s="1"/>
      <c r="R21" s="1"/>
      <c r="S21" s="1"/>
      <c r="T21" s="1"/>
      <c r="U21" s="1"/>
      <c r="V21" s="1"/>
      <c r="W21" s="1"/>
      <c r="X21" s="1"/>
      <c r="Y21" s="1"/>
      <c r="Z21" s="1"/>
    </row>
    <row r="22" spans="1:26" ht="30.75" customHeight="1">
      <c r="A22" s="1"/>
      <c r="B22" s="386"/>
      <c r="C22" s="29"/>
      <c r="D22" s="141" t="s">
        <v>206</v>
      </c>
      <c r="E22" s="142">
        <v>0.7</v>
      </c>
      <c r="F22" s="142">
        <v>0.45</v>
      </c>
      <c r="G22" s="142">
        <v>0.8</v>
      </c>
      <c r="H22" s="143">
        <v>0.6</v>
      </c>
      <c r="I22" s="29"/>
      <c r="J22" s="29"/>
      <c r="K22" s="29"/>
      <c r="L22" s="29"/>
      <c r="M22" s="1"/>
      <c r="N22" s="1"/>
      <c r="O22" s="1"/>
      <c r="P22" s="1"/>
      <c r="Q22" s="1"/>
      <c r="R22" s="1"/>
      <c r="S22" s="1"/>
      <c r="T22" s="1"/>
      <c r="U22" s="1"/>
      <c r="V22" s="1"/>
      <c r="W22" s="1"/>
      <c r="X22" s="1"/>
      <c r="Y22" s="1"/>
      <c r="Z22" s="1"/>
    </row>
    <row r="23" spans="1:26" ht="30.75" customHeight="1">
      <c r="A23" s="1"/>
      <c r="B23" s="29"/>
      <c r="C23" s="29"/>
      <c r="D23" s="141" t="s">
        <v>207</v>
      </c>
      <c r="E23" s="144">
        <v>0.6</v>
      </c>
      <c r="F23" s="144">
        <v>0.35</v>
      </c>
      <c r="G23" s="144">
        <v>0.75</v>
      </c>
      <c r="H23" s="145">
        <v>0.5</v>
      </c>
      <c r="I23" s="29"/>
      <c r="J23" s="29"/>
      <c r="K23" s="29"/>
      <c r="L23" s="29"/>
      <c r="M23" s="1"/>
      <c r="N23" s="1"/>
      <c r="O23" s="1"/>
      <c r="P23" s="1"/>
      <c r="Q23" s="1"/>
      <c r="R23" s="1"/>
      <c r="S23" s="1"/>
      <c r="T23" s="1"/>
      <c r="U23" s="1"/>
      <c r="V23" s="1"/>
      <c r="W23" s="1"/>
      <c r="X23" s="1"/>
      <c r="Y23" s="1"/>
      <c r="Z23" s="1"/>
    </row>
    <row r="24" spans="1:26" ht="30.75" customHeight="1">
      <c r="A24" s="1"/>
      <c r="B24" s="29"/>
      <c r="C24" s="29"/>
      <c r="D24" s="146" t="s">
        <v>208</v>
      </c>
      <c r="E24" s="142">
        <v>0.5</v>
      </c>
      <c r="F24" s="142">
        <v>0.25</v>
      </c>
      <c r="G24" s="142">
        <v>0.65</v>
      </c>
      <c r="H24" s="143">
        <v>0.4</v>
      </c>
      <c r="I24" s="29"/>
      <c r="J24" s="29"/>
      <c r="K24" s="29"/>
      <c r="L24" s="29"/>
      <c r="M24" s="1"/>
      <c r="N24" s="1"/>
      <c r="O24" s="1"/>
      <c r="P24" s="1"/>
      <c r="Q24" s="1"/>
      <c r="R24" s="1"/>
      <c r="S24" s="1"/>
      <c r="T24" s="1"/>
      <c r="U24" s="1"/>
      <c r="V24" s="1"/>
      <c r="W24" s="1"/>
      <c r="X24" s="1"/>
      <c r="Y24" s="1"/>
      <c r="Z24" s="1"/>
    </row>
    <row r="25" spans="1:26" ht="30.75" customHeight="1">
      <c r="A25" s="1"/>
      <c r="B25" s="29"/>
      <c r="C25" s="29"/>
      <c r="D25" s="147" t="s">
        <v>209</v>
      </c>
      <c r="E25" s="148">
        <v>1</v>
      </c>
      <c r="F25" s="148">
        <v>1</v>
      </c>
      <c r="G25" s="148">
        <v>1</v>
      </c>
      <c r="H25" s="149">
        <v>1</v>
      </c>
      <c r="I25" s="29"/>
      <c r="J25" s="29"/>
      <c r="K25" s="29"/>
      <c r="L25" s="29"/>
      <c r="M25" s="1"/>
      <c r="N25" s="1"/>
      <c r="O25" s="1"/>
      <c r="P25" s="1"/>
      <c r="Q25" s="1"/>
      <c r="R25" s="1"/>
      <c r="S25" s="1"/>
      <c r="T25" s="1"/>
      <c r="U25" s="1"/>
      <c r="V25" s="1"/>
      <c r="W25" s="1"/>
      <c r="X25" s="1"/>
      <c r="Y25" s="1"/>
      <c r="Z25" s="1"/>
    </row>
    <row r="26" spans="1:26" ht="12.75" customHeight="1">
      <c r="A26" s="1"/>
      <c r="B26" s="29"/>
      <c r="C26" s="29"/>
      <c r="D26" s="150"/>
      <c r="E26" s="151"/>
      <c r="F26" s="151"/>
      <c r="G26" s="151"/>
      <c r="H26" s="151"/>
      <c r="I26" s="29"/>
      <c r="J26" s="29"/>
      <c r="K26" s="29"/>
      <c r="L26" s="29"/>
      <c r="M26" s="1"/>
      <c r="N26" s="1"/>
      <c r="O26" s="1"/>
      <c r="P26" s="1"/>
      <c r="Q26" s="1"/>
      <c r="R26" s="1"/>
      <c r="S26" s="1"/>
      <c r="T26" s="1"/>
      <c r="U26" s="1"/>
      <c r="V26" s="1"/>
      <c r="W26" s="1"/>
      <c r="X26" s="1"/>
      <c r="Y26" s="1"/>
      <c r="Z26" s="1"/>
    </row>
    <row r="27" spans="1:26" ht="30.75" customHeight="1">
      <c r="A27" s="1"/>
      <c r="B27" s="56"/>
      <c r="C27" s="29"/>
      <c r="D27" s="152" t="s">
        <v>210</v>
      </c>
      <c r="E27" s="153">
        <f>IF($D$12="",0,IF($D$12="Chybí doplnit na listu Další účastník 1",0,IF($D$14="ANO",číselníky!AF6,číselníky!AF8)))</f>
        <v>0</v>
      </c>
      <c r="F27" s="154">
        <f>IF($D$12="",0,IF($D$12="Chybí doplnit na listu Další účastník 1",0,IF($D$14="ANO",číselníky!AG6,číselníky!AG8)))</f>
        <v>0</v>
      </c>
      <c r="G27" s="466" t="s">
        <v>211</v>
      </c>
      <c r="H27" s="360"/>
      <c r="I27" s="155"/>
      <c r="J27" s="155"/>
      <c r="K27" s="29"/>
      <c r="L27" s="29"/>
      <c r="M27" s="1"/>
      <c r="N27" s="1"/>
      <c r="O27" s="1"/>
      <c r="P27" s="1"/>
      <c r="Q27" s="1"/>
      <c r="R27" s="1"/>
      <c r="S27" s="1"/>
      <c r="T27" s="1"/>
      <c r="U27" s="1"/>
      <c r="V27" s="1"/>
      <c r="W27" s="1"/>
      <c r="X27" s="1"/>
      <c r="Y27" s="1"/>
      <c r="Z27" s="1"/>
    </row>
    <row r="28" spans="1:26" ht="9" customHeight="1">
      <c r="A28" s="1"/>
      <c r="B28" s="29"/>
      <c r="C28" s="29"/>
      <c r="D28" s="29"/>
      <c r="E28" s="156"/>
      <c r="F28" s="156"/>
      <c r="G28" s="156"/>
      <c r="H28" s="29"/>
      <c r="I28" s="29"/>
      <c r="J28" s="29"/>
      <c r="K28" s="29"/>
      <c r="L28" s="29"/>
      <c r="M28" s="1"/>
      <c r="N28" s="1"/>
      <c r="O28" s="1"/>
      <c r="P28" s="1"/>
      <c r="Q28" s="1"/>
      <c r="R28" s="1"/>
      <c r="S28" s="1"/>
      <c r="T28" s="1"/>
      <c r="U28" s="1"/>
      <c r="V28" s="1"/>
      <c r="W28" s="1"/>
      <c r="X28" s="1"/>
      <c r="Y28" s="1"/>
      <c r="Z28" s="1"/>
    </row>
    <row r="29" spans="1:26" ht="15" customHeight="1">
      <c r="A29" s="28"/>
      <c r="B29" s="157"/>
      <c r="C29" s="157"/>
      <c r="D29" s="157"/>
      <c r="E29" s="157"/>
      <c r="F29" s="157"/>
      <c r="G29" s="157"/>
      <c r="H29" s="157"/>
      <c r="I29" s="157"/>
      <c r="J29" s="157"/>
      <c r="K29" s="11"/>
      <c r="L29" s="11"/>
      <c r="M29" s="28"/>
      <c r="N29" s="28"/>
      <c r="O29" s="28"/>
      <c r="P29" s="28"/>
      <c r="Q29" s="28"/>
      <c r="R29" s="28"/>
      <c r="S29" s="28"/>
      <c r="T29" s="28"/>
      <c r="U29" s="28"/>
      <c r="V29" s="28"/>
      <c r="W29" s="28"/>
      <c r="X29" s="28"/>
      <c r="Y29" s="28"/>
      <c r="Z29" s="28"/>
    </row>
    <row r="30" spans="1:26" ht="15.75" customHeight="1">
      <c r="A30" s="1"/>
      <c r="B30" s="467" t="str">
        <f>"Maximální míra podpory dle programu "&amp;číselníky!AF44</f>
        <v>Maximální míra podpory dle programu Prostředí pro život</v>
      </c>
      <c r="C30" s="366"/>
      <c r="D30" s="415"/>
      <c r="E30" s="108"/>
      <c r="F30" s="108"/>
      <c r="G30" s="108"/>
      <c r="H30" s="108"/>
      <c r="I30" s="108"/>
      <c r="J30" s="108"/>
      <c r="K30" s="108"/>
      <c r="L30" s="108"/>
      <c r="M30" s="1"/>
      <c r="N30" s="1"/>
      <c r="O30" s="1"/>
      <c r="P30" s="1"/>
      <c r="Q30" s="1"/>
      <c r="R30" s="1"/>
      <c r="S30" s="1"/>
      <c r="T30" s="1"/>
      <c r="U30" s="1"/>
      <c r="V30" s="1"/>
      <c r="W30" s="1"/>
      <c r="X30" s="1"/>
      <c r="Y30" s="1"/>
      <c r="Z30" s="1"/>
    </row>
    <row r="31" spans="1:26" ht="9" customHeight="1">
      <c r="A31" s="1"/>
      <c r="B31" s="158"/>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5" t="s">
        <v>268</v>
      </c>
      <c r="C32" s="29"/>
      <c r="D32" s="152" t="s">
        <v>213</v>
      </c>
      <c r="E32" s="160">
        <f>'Finanční plán hl. uchazeče'!E32</f>
        <v>0.85</v>
      </c>
      <c r="F32" s="161"/>
      <c r="G32" s="29"/>
      <c r="H32" s="29"/>
      <c r="I32" s="29"/>
      <c r="J32" s="29"/>
      <c r="K32" s="29"/>
      <c r="L32" s="29"/>
      <c r="M32" s="1"/>
      <c r="N32" s="1"/>
      <c r="O32" s="1"/>
      <c r="P32" s="1"/>
      <c r="Q32" s="1"/>
      <c r="R32" s="1"/>
      <c r="S32" s="1"/>
      <c r="T32" s="1"/>
      <c r="U32" s="1"/>
      <c r="V32" s="1"/>
      <c r="W32" s="1"/>
      <c r="X32" s="1"/>
      <c r="Y32" s="1"/>
      <c r="Z32" s="1"/>
    </row>
    <row r="33" spans="1:26" ht="15" customHeight="1">
      <c r="A33" s="28"/>
      <c r="B33" s="162"/>
      <c r="C33" s="162"/>
      <c r="D33" s="162"/>
      <c r="E33" s="162"/>
      <c r="F33" s="162"/>
      <c r="G33" s="162"/>
      <c r="H33" s="162"/>
      <c r="I33" s="162"/>
      <c r="J33" s="162"/>
      <c r="K33" s="29"/>
      <c r="L33" s="29"/>
      <c r="M33" s="28"/>
      <c r="N33" s="28"/>
      <c r="O33" s="28"/>
      <c r="P33" s="28"/>
      <c r="Q33" s="28"/>
      <c r="R33" s="28"/>
      <c r="S33" s="28"/>
      <c r="T33" s="28"/>
      <c r="U33" s="28"/>
      <c r="V33" s="28"/>
      <c r="W33" s="28"/>
      <c r="X33" s="28"/>
      <c r="Y33" s="28"/>
      <c r="Z33" s="28"/>
    </row>
    <row r="34" spans="1:26" ht="15" customHeight="1">
      <c r="A34" s="28"/>
      <c r="B34" s="157"/>
      <c r="C34" s="157"/>
      <c r="D34" s="157"/>
      <c r="E34" s="157"/>
      <c r="F34" s="157"/>
      <c r="G34" s="157"/>
      <c r="H34" s="157"/>
      <c r="I34" s="157"/>
      <c r="J34" s="157"/>
      <c r="K34" s="11"/>
      <c r="L34" s="11"/>
      <c r="M34" s="28"/>
      <c r="N34" s="28"/>
      <c r="O34" s="28"/>
      <c r="P34" s="28"/>
      <c r="Q34" s="28"/>
      <c r="R34" s="28"/>
      <c r="S34" s="28"/>
      <c r="T34" s="28"/>
      <c r="U34" s="28"/>
      <c r="V34" s="28"/>
      <c r="W34" s="28"/>
      <c r="X34" s="28"/>
      <c r="Y34" s="28"/>
      <c r="Z34" s="28"/>
    </row>
    <row r="35" spans="1:26" ht="15.75" customHeight="1">
      <c r="A35" s="1"/>
      <c r="B35" s="45" t="s">
        <v>214</v>
      </c>
      <c r="C35" s="163"/>
      <c r="D35" s="108"/>
      <c r="E35" s="108"/>
      <c r="F35" s="108"/>
      <c r="G35" s="108"/>
      <c r="H35" s="108"/>
      <c r="I35" s="108"/>
      <c r="J35" s="108"/>
      <c r="K35" s="108"/>
      <c r="L35" s="108"/>
      <c r="M35" s="1"/>
      <c r="N35" s="1"/>
      <c r="O35" s="1"/>
      <c r="P35" s="1"/>
      <c r="Q35" s="1"/>
      <c r="R35" s="1"/>
      <c r="S35" s="1"/>
      <c r="T35" s="1"/>
      <c r="U35" s="1"/>
      <c r="V35" s="1"/>
      <c r="W35" s="1"/>
      <c r="X35" s="1"/>
      <c r="Y35" s="1"/>
      <c r="Z35" s="1"/>
    </row>
    <row r="36" spans="1:26" ht="6" customHeight="1">
      <c r="A36" s="1"/>
      <c r="B36" s="158"/>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21" t="s">
        <v>269</v>
      </c>
      <c r="C37" s="359"/>
      <c r="D37" s="359"/>
      <c r="E37" s="359"/>
      <c r="F37" s="359"/>
      <c r="G37" s="360"/>
      <c r="H37" s="165"/>
      <c r="I37" s="63"/>
      <c r="J37" s="63"/>
      <c r="K37" s="63"/>
      <c r="L37" s="63"/>
      <c r="M37" s="1"/>
      <c r="N37" s="1"/>
      <c r="O37" s="1"/>
      <c r="P37" s="1"/>
      <c r="Q37" s="1"/>
      <c r="R37" s="1"/>
      <c r="S37" s="1"/>
      <c r="T37" s="1"/>
      <c r="U37" s="1"/>
      <c r="V37" s="1"/>
      <c r="W37" s="1"/>
      <c r="X37" s="1"/>
      <c r="Y37" s="1"/>
      <c r="Z37" s="1"/>
    </row>
    <row r="38" spans="1:26" ht="15" customHeight="1">
      <c r="A38" s="1"/>
      <c r="B38" s="468" t="s">
        <v>270</v>
      </c>
      <c r="C38" s="359"/>
      <c r="D38" s="359"/>
      <c r="E38" s="359"/>
      <c r="F38" s="359"/>
      <c r="G38" s="360"/>
      <c r="H38" s="164"/>
      <c r="I38" s="165"/>
      <c r="J38" s="63"/>
      <c r="K38" s="63"/>
      <c r="L38" s="63"/>
      <c r="M38" s="1"/>
      <c r="N38" s="1"/>
      <c r="O38" s="1"/>
      <c r="P38" s="1"/>
      <c r="Q38" s="1"/>
      <c r="R38" s="1"/>
      <c r="S38" s="1"/>
      <c r="T38" s="1"/>
      <c r="U38" s="1"/>
      <c r="V38" s="1"/>
      <c r="W38" s="1"/>
      <c r="X38" s="1"/>
      <c r="Y38" s="1"/>
      <c r="Z38" s="1"/>
    </row>
    <row r="39" spans="1:26" ht="15.75" customHeight="1">
      <c r="A39" s="1"/>
      <c r="B39" s="29"/>
      <c r="C39" s="29"/>
      <c r="D39" s="29"/>
      <c r="E39" s="156"/>
      <c r="F39" s="156"/>
      <c r="G39" s="156"/>
      <c r="H39" s="29"/>
      <c r="I39" s="29"/>
      <c r="J39" s="29"/>
      <c r="K39" s="29"/>
      <c r="L39" s="29"/>
      <c r="M39" s="1"/>
      <c r="N39" s="1"/>
      <c r="O39" s="1"/>
      <c r="P39" s="1"/>
      <c r="Q39" s="1"/>
      <c r="R39" s="1"/>
      <c r="S39" s="1"/>
      <c r="T39" s="1"/>
      <c r="U39" s="1"/>
      <c r="V39" s="1"/>
      <c r="W39" s="1"/>
      <c r="X39" s="1"/>
      <c r="Y39" s="1"/>
      <c r="Z39" s="1"/>
    </row>
    <row r="40" spans="1:26" ht="15.75" customHeight="1">
      <c r="A40" s="1"/>
      <c r="B40" s="454" t="s">
        <v>217</v>
      </c>
      <c r="C40" s="452"/>
      <c r="D40" s="167" t="s">
        <v>218</v>
      </c>
      <c r="E40" s="167" t="s">
        <v>219</v>
      </c>
      <c r="F40" s="167" t="s">
        <v>220</v>
      </c>
      <c r="G40" s="167" t="s">
        <v>221</v>
      </c>
      <c r="H40" s="168" t="s">
        <v>222</v>
      </c>
      <c r="I40" s="29"/>
      <c r="J40" s="29"/>
      <c r="K40" s="29"/>
      <c r="L40" s="29"/>
      <c r="M40" s="1"/>
      <c r="N40" s="1"/>
      <c r="O40" s="1"/>
      <c r="P40" s="1"/>
      <c r="Q40" s="1"/>
      <c r="R40" s="1"/>
      <c r="S40" s="1"/>
      <c r="T40" s="1"/>
      <c r="U40" s="1"/>
      <c r="V40" s="1"/>
      <c r="W40" s="1"/>
      <c r="X40" s="1"/>
      <c r="Y40" s="1"/>
      <c r="Z40" s="1"/>
    </row>
    <row r="41" spans="1:26" ht="21" customHeight="1">
      <c r="A41" s="1"/>
      <c r="B41" s="449" t="s">
        <v>223</v>
      </c>
      <c r="C41" s="448"/>
      <c r="D41" s="169" t="s">
        <v>224</v>
      </c>
      <c r="E41" s="353"/>
      <c r="F41" s="353"/>
      <c r="G41" s="354"/>
      <c r="H41" s="355"/>
      <c r="I41" s="29"/>
      <c r="J41" s="29"/>
      <c r="K41" s="29"/>
      <c r="L41" s="29"/>
      <c r="M41" s="1"/>
      <c r="N41" s="1"/>
      <c r="O41" s="1"/>
      <c r="P41" s="1"/>
      <c r="Q41" s="1"/>
      <c r="R41" s="1"/>
      <c r="S41" s="1"/>
      <c r="T41" s="1"/>
      <c r="U41" s="1"/>
      <c r="V41" s="1"/>
      <c r="W41" s="1"/>
      <c r="X41" s="1"/>
      <c r="Y41" s="1"/>
      <c r="Z41" s="1"/>
    </row>
    <row r="42" spans="1:26" ht="21" customHeight="1">
      <c r="A42" s="1"/>
      <c r="B42" s="457" t="s">
        <v>225</v>
      </c>
      <c r="C42" s="452"/>
      <c r="D42" s="170" t="s">
        <v>224</v>
      </c>
      <c r="E42" s="171">
        <f t="shared" ref="E42:H42" si="0">1-E41</f>
        <v>1</v>
      </c>
      <c r="F42" s="171">
        <f t="shared" si="0"/>
        <v>1</v>
      </c>
      <c r="G42" s="172">
        <f t="shared" si="0"/>
        <v>1</v>
      </c>
      <c r="H42" s="172">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6"/>
      <c r="F43" s="156"/>
      <c r="G43" s="156"/>
      <c r="H43" s="156"/>
      <c r="I43" s="29"/>
      <c r="J43" s="29"/>
      <c r="K43" s="29"/>
      <c r="L43" s="29"/>
      <c r="M43" s="1"/>
      <c r="N43" s="1"/>
      <c r="O43" s="1"/>
      <c r="P43" s="1"/>
      <c r="Q43" s="1"/>
      <c r="R43" s="1"/>
      <c r="S43" s="1"/>
      <c r="T43" s="1"/>
      <c r="U43" s="1"/>
      <c r="V43" s="1"/>
      <c r="W43" s="1"/>
      <c r="X43" s="1"/>
      <c r="Y43" s="1"/>
      <c r="Z43" s="1"/>
    </row>
    <row r="44" spans="1:26" ht="15.75" customHeight="1">
      <c r="A44" s="166"/>
      <c r="B44" s="454" t="s">
        <v>217</v>
      </c>
      <c r="C44" s="452"/>
      <c r="D44" s="167" t="s">
        <v>218</v>
      </c>
      <c r="E44" s="167" t="s">
        <v>219</v>
      </c>
      <c r="F44" s="167" t="s">
        <v>220</v>
      </c>
      <c r="G44" s="167" t="s">
        <v>221</v>
      </c>
      <c r="H44" s="167" t="s">
        <v>222</v>
      </c>
      <c r="I44" s="57"/>
      <c r="J44" s="57"/>
      <c r="K44" s="57"/>
      <c r="L44" s="57"/>
      <c r="M44" s="166"/>
      <c r="N44" s="166"/>
      <c r="O44" s="166"/>
      <c r="P44" s="166"/>
      <c r="Q44" s="166"/>
      <c r="R44" s="166"/>
      <c r="S44" s="166"/>
      <c r="T44" s="166"/>
      <c r="U44" s="166"/>
      <c r="V44" s="166"/>
      <c r="W44" s="166"/>
      <c r="X44" s="166"/>
      <c r="Y44" s="166"/>
      <c r="Z44" s="166"/>
    </row>
    <row r="45" spans="1:26" ht="21" customHeight="1">
      <c r="A45" s="1"/>
      <c r="B45" s="464" t="s">
        <v>226</v>
      </c>
      <c r="C45" s="452"/>
      <c r="D45" s="175" t="s">
        <v>227</v>
      </c>
      <c r="E45" s="176">
        <f t="shared" ref="E45:H45" si="1">E$41*E$67</f>
        <v>0</v>
      </c>
      <c r="F45" s="176">
        <f t="shared" si="1"/>
        <v>0</v>
      </c>
      <c r="G45" s="176">
        <f t="shared" si="1"/>
        <v>0</v>
      </c>
      <c r="H45" s="176">
        <f t="shared" si="1"/>
        <v>0</v>
      </c>
      <c r="I45" s="29"/>
      <c r="J45" s="29"/>
      <c r="K45" s="29"/>
      <c r="L45" s="29"/>
      <c r="M45" s="1"/>
      <c r="N45" s="1"/>
      <c r="O45" s="1"/>
      <c r="P45" s="1"/>
      <c r="Q45" s="1"/>
      <c r="R45" s="1"/>
      <c r="S45" s="1"/>
      <c r="T45" s="1"/>
      <c r="U45" s="1"/>
      <c r="V45" s="1"/>
      <c r="W45" s="1"/>
      <c r="X45" s="1"/>
      <c r="Y45" s="1"/>
      <c r="Z45" s="1"/>
    </row>
    <row r="46" spans="1:26" ht="21" customHeight="1">
      <c r="A46" s="1"/>
      <c r="B46" s="457" t="s">
        <v>228</v>
      </c>
      <c r="C46" s="452"/>
      <c r="D46" s="177" t="s">
        <v>227</v>
      </c>
      <c r="E46" s="178">
        <f t="shared" ref="E46:H46" si="2">E$42*E$67</f>
        <v>0</v>
      </c>
      <c r="F46" s="178">
        <f t="shared" si="2"/>
        <v>0</v>
      </c>
      <c r="G46" s="178">
        <f t="shared" si="2"/>
        <v>0</v>
      </c>
      <c r="H46" s="178">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6"/>
      <c r="F47" s="156"/>
      <c r="G47" s="156"/>
      <c r="H47" s="29"/>
      <c r="I47" s="29"/>
      <c r="J47" s="29"/>
      <c r="K47" s="29"/>
      <c r="L47" s="29"/>
      <c r="M47" s="1"/>
      <c r="N47" s="1"/>
      <c r="O47" s="1"/>
      <c r="P47" s="1"/>
      <c r="Q47" s="1"/>
      <c r="R47" s="1"/>
      <c r="S47" s="1"/>
      <c r="T47" s="1"/>
      <c r="U47" s="1"/>
      <c r="V47" s="1"/>
      <c r="W47" s="1"/>
      <c r="X47" s="1"/>
      <c r="Y47" s="1"/>
      <c r="Z47" s="1"/>
    </row>
    <row r="48" spans="1:26" ht="15.75" customHeight="1">
      <c r="A48" s="1"/>
      <c r="B48" s="179"/>
      <c r="C48" s="179"/>
      <c r="D48" s="179"/>
      <c r="E48" s="180"/>
      <c r="F48" s="181"/>
      <c r="G48" s="182"/>
      <c r="H48" s="106"/>
      <c r="I48" s="72"/>
      <c r="J48" s="72"/>
      <c r="K48" s="72"/>
      <c r="L48" s="72"/>
      <c r="M48" s="1"/>
      <c r="N48" s="1"/>
      <c r="O48" s="1"/>
      <c r="P48" s="1"/>
      <c r="Q48" s="1"/>
      <c r="R48" s="1"/>
      <c r="S48" s="1"/>
      <c r="T48" s="1"/>
      <c r="U48" s="1"/>
      <c r="V48" s="1"/>
      <c r="W48" s="1"/>
      <c r="X48" s="1"/>
      <c r="Y48" s="1"/>
      <c r="Z48" s="1"/>
    </row>
    <row r="49" spans="1:26" ht="16.5" customHeight="1">
      <c r="A49" s="1"/>
      <c r="B49" s="132" t="s">
        <v>229</v>
      </c>
      <c r="C49" s="183"/>
      <c r="D49" s="348" t="s">
        <v>27</v>
      </c>
      <c r="E49" s="184" t="str">
        <f>IF(D49="Vyberte možnost:","     Nevyplněno","")</f>
        <v xml:space="preserve">     Nevyplněno</v>
      </c>
      <c r="F49" s="108"/>
      <c r="G49" s="108"/>
      <c r="H49" s="108"/>
      <c r="I49" s="108"/>
      <c r="J49" s="108"/>
      <c r="K49" s="108"/>
      <c r="L49" s="108"/>
      <c r="M49" s="1"/>
      <c r="N49" s="1"/>
      <c r="O49" s="1"/>
      <c r="P49" s="1"/>
      <c r="Q49" s="1"/>
      <c r="R49" s="1"/>
      <c r="S49" s="1"/>
      <c r="T49" s="1"/>
      <c r="U49" s="1"/>
      <c r="V49" s="1"/>
      <c r="W49" s="1"/>
      <c r="X49" s="1"/>
      <c r="Y49" s="1"/>
      <c r="Z49" s="1"/>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489" t="s">
        <v>230</v>
      </c>
      <c r="C51" s="359"/>
      <c r="D51" s="359"/>
      <c r="E51" s="359"/>
      <c r="F51" s="359"/>
      <c r="G51" s="359"/>
      <c r="H51" s="360"/>
      <c r="I51" s="29"/>
      <c r="J51" s="29"/>
      <c r="K51" s="29"/>
      <c r="L51" s="29"/>
      <c r="M51" s="1"/>
      <c r="N51" s="1"/>
      <c r="O51" s="1"/>
      <c r="P51" s="1"/>
      <c r="Q51" s="1"/>
      <c r="R51" s="1"/>
      <c r="S51" s="1"/>
      <c r="T51" s="1"/>
      <c r="U51" s="1"/>
      <c r="V51" s="1"/>
      <c r="W51" s="1"/>
      <c r="X51" s="1"/>
      <c r="Y51" s="1"/>
      <c r="Z51" s="1"/>
    </row>
    <row r="52" spans="1:26" ht="27.75" customHeight="1">
      <c r="A52" s="1"/>
      <c r="B52" s="421" t="s">
        <v>271</v>
      </c>
      <c r="C52" s="359"/>
      <c r="D52" s="359"/>
      <c r="E52" s="359"/>
      <c r="F52" s="359"/>
      <c r="G52" s="359"/>
      <c r="H52" s="360"/>
      <c r="I52" s="162"/>
      <c r="J52" s="162"/>
      <c r="K52" s="162"/>
      <c r="L52" s="162"/>
      <c r="M52" s="1"/>
      <c r="N52" s="1"/>
      <c r="O52" s="1"/>
      <c r="P52" s="1"/>
      <c r="Q52" s="1"/>
      <c r="R52" s="1"/>
      <c r="S52" s="1"/>
      <c r="T52" s="1"/>
      <c r="U52" s="1"/>
      <c r="V52" s="1"/>
      <c r="W52" s="1"/>
      <c r="X52" s="1"/>
      <c r="Y52" s="1"/>
      <c r="Z52" s="1"/>
    </row>
    <row r="53" spans="1:26" ht="42" customHeight="1">
      <c r="A53" s="1"/>
      <c r="B53" s="421" t="s">
        <v>272</v>
      </c>
      <c r="C53" s="359"/>
      <c r="D53" s="359"/>
      <c r="E53" s="359"/>
      <c r="F53" s="359"/>
      <c r="G53" s="359"/>
      <c r="H53" s="360"/>
      <c r="I53" s="162"/>
      <c r="J53" s="162"/>
      <c r="K53" s="162"/>
      <c r="L53" s="162"/>
      <c r="M53" s="1"/>
      <c r="N53" s="1"/>
      <c r="O53" s="1"/>
      <c r="P53" s="1"/>
      <c r="Q53" s="1"/>
      <c r="R53" s="1"/>
      <c r="S53" s="1"/>
      <c r="T53" s="1"/>
      <c r="U53" s="1"/>
      <c r="V53" s="1"/>
      <c r="W53" s="1"/>
      <c r="X53" s="1"/>
      <c r="Y53" s="1"/>
      <c r="Z53" s="1"/>
    </row>
    <row r="54" spans="1:26" ht="15.75" customHeight="1">
      <c r="A54" s="28"/>
      <c r="B54" s="185"/>
      <c r="C54" s="186"/>
      <c r="D54" s="187"/>
      <c r="E54" s="187"/>
      <c r="F54" s="186"/>
      <c r="G54" s="186"/>
      <c r="H54" s="186"/>
      <c r="I54" s="188"/>
      <c r="J54" s="188"/>
      <c r="K54" s="189"/>
      <c r="L54" s="189"/>
      <c r="M54" s="28"/>
      <c r="N54" s="28"/>
      <c r="O54" s="28"/>
      <c r="P54" s="28"/>
      <c r="Q54" s="28"/>
      <c r="R54" s="28"/>
      <c r="S54" s="28"/>
      <c r="T54" s="28"/>
      <c r="U54" s="28"/>
      <c r="V54" s="28"/>
      <c r="W54" s="28"/>
      <c r="X54" s="28"/>
      <c r="Y54" s="28"/>
      <c r="Z54" s="28"/>
    </row>
    <row r="55" spans="1:26" ht="15.75" customHeight="1">
      <c r="A55" s="1"/>
      <c r="B55" s="45" t="s">
        <v>233</v>
      </c>
      <c r="C55" s="183"/>
      <c r="D55" s="190"/>
      <c r="E55" s="190"/>
      <c r="F55" s="108"/>
      <c r="G55" s="108"/>
      <c r="H55" s="108"/>
      <c r="I55" s="108"/>
      <c r="J55" s="108"/>
      <c r="K55" s="108"/>
      <c r="L55" s="108"/>
      <c r="M55" s="1"/>
      <c r="N55" s="1"/>
      <c r="O55" s="1"/>
      <c r="P55" s="1"/>
      <c r="Q55" s="1"/>
      <c r="R55" s="1"/>
      <c r="S55" s="1"/>
      <c r="T55" s="1"/>
      <c r="U55" s="1"/>
      <c r="V55" s="1"/>
      <c r="W55" s="1"/>
      <c r="X55" s="1"/>
      <c r="Y55" s="1"/>
      <c r="Z55" s="1"/>
    </row>
    <row r="56" spans="1:26" ht="3.75" customHeight="1">
      <c r="A56" s="1"/>
      <c r="B56" s="488"/>
      <c r="C56" s="359"/>
      <c r="D56" s="359"/>
      <c r="E56" s="359"/>
      <c r="F56" s="359"/>
      <c r="G56" s="359"/>
      <c r="H56" s="359"/>
      <c r="I56" s="359"/>
      <c r="J56" s="359"/>
      <c r="K56" s="359"/>
      <c r="L56" s="360"/>
      <c r="M56" s="1"/>
      <c r="N56" s="1"/>
      <c r="O56" s="1"/>
      <c r="P56" s="1"/>
      <c r="Q56" s="1"/>
      <c r="R56" s="1"/>
      <c r="S56" s="1"/>
      <c r="T56" s="1"/>
      <c r="U56" s="1"/>
      <c r="V56" s="1"/>
      <c r="W56" s="1"/>
      <c r="X56" s="1"/>
      <c r="Y56" s="1"/>
      <c r="Z56" s="1"/>
    </row>
    <row r="57" spans="1:26" ht="23.25" customHeight="1">
      <c r="A57" s="1"/>
      <c r="B57" s="47" t="s">
        <v>234</v>
      </c>
      <c r="C57" s="10"/>
      <c r="D57" s="10"/>
      <c r="E57" s="10"/>
      <c r="F57" s="10"/>
      <c r="G57" s="10"/>
      <c r="H57" s="10"/>
      <c r="I57" s="10"/>
      <c r="J57" s="10"/>
      <c r="K57" s="10"/>
      <c r="L57" s="10"/>
      <c r="M57" s="1"/>
      <c r="N57" s="1"/>
      <c r="O57" s="1"/>
      <c r="P57" s="1"/>
      <c r="Q57" s="1"/>
      <c r="R57" s="1"/>
      <c r="S57" s="1"/>
      <c r="T57" s="1"/>
      <c r="U57" s="1"/>
      <c r="V57" s="1"/>
      <c r="W57" s="1"/>
      <c r="X57" s="1"/>
      <c r="Y57" s="1"/>
      <c r="Z57" s="1"/>
    </row>
    <row r="58" spans="1:26" ht="15.75" customHeight="1">
      <c r="A58" s="1"/>
      <c r="B58" s="463" t="s">
        <v>273</v>
      </c>
      <c r="C58" s="359"/>
      <c r="D58" s="359"/>
      <c r="E58" s="359"/>
      <c r="F58" s="359"/>
      <c r="G58" s="359"/>
      <c r="H58" s="359"/>
      <c r="I58" s="359"/>
      <c r="J58" s="359"/>
      <c r="K58" s="359"/>
      <c r="L58" s="360"/>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6"/>
      <c r="B60" s="454" t="s">
        <v>217</v>
      </c>
      <c r="C60" s="452"/>
      <c r="D60" s="167" t="s">
        <v>218</v>
      </c>
      <c r="E60" s="167" t="s">
        <v>219</v>
      </c>
      <c r="F60" s="167" t="s">
        <v>220</v>
      </c>
      <c r="G60" s="167" t="s">
        <v>221</v>
      </c>
      <c r="H60" s="193" t="s">
        <v>222</v>
      </c>
      <c r="I60" s="194" t="s">
        <v>236</v>
      </c>
      <c r="J60" s="195"/>
      <c r="K60" s="57"/>
      <c r="L60" s="38"/>
      <c r="M60" s="166"/>
      <c r="N60" s="166"/>
      <c r="O60" s="166"/>
      <c r="P60" s="166"/>
      <c r="Q60" s="166"/>
      <c r="R60" s="166"/>
      <c r="S60" s="166"/>
      <c r="T60" s="166"/>
      <c r="U60" s="166"/>
      <c r="V60" s="166"/>
      <c r="W60" s="166"/>
      <c r="X60" s="166"/>
      <c r="Y60" s="166"/>
      <c r="Z60" s="166"/>
    </row>
    <row r="61" spans="1:26" ht="21" customHeight="1">
      <c r="A61" s="196"/>
      <c r="B61" s="449" t="s">
        <v>237</v>
      </c>
      <c r="C61" s="448"/>
      <c r="D61" s="197" t="s">
        <v>227</v>
      </c>
      <c r="E61" s="356"/>
      <c r="F61" s="356"/>
      <c r="G61" s="356"/>
      <c r="H61" s="356"/>
      <c r="I61" s="198">
        <f t="shared" ref="I61:I65" si="3">SUM(E61:H61)</f>
        <v>0</v>
      </c>
      <c r="J61" s="195"/>
      <c r="K61" s="29"/>
      <c r="L61" s="195"/>
      <c r="M61" s="1"/>
      <c r="N61" s="1"/>
      <c r="O61" s="1"/>
      <c r="P61" s="1"/>
      <c r="Q61" s="1"/>
      <c r="R61" s="1"/>
      <c r="S61" s="1"/>
      <c r="T61" s="1"/>
      <c r="U61" s="1"/>
      <c r="V61" s="1"/>
      <c r="W61" s="1"/>
      <c r="X61" s="1"/>
      <c r="Y61" s="1"/>
      <c r="Z61" s="1"/>
    </row>
    <row r="62" spans="1:26" ht="21" customHeight="1">
      <c r="A62" s="196"/>
      <c r="B62" s="457" t="s">
        <v>238</v>
      </c>
      <c r="C62" s="452"/>
      <c r="D62" s="170" t="s">
        <v>227</v>
      </c>
      <c r="E62" s="356"/>
      <c r="F62" s="356"/>
      <c r="G62" s="356"/>
      <c r="H62" s="356"/>
      <c r="I62" s="198">
        <f t="shared" si="3"/>
        <v>0</v>
      </c>
      <c r="J62" s="195"/>
      <c r="K62" s="29"/>
      <c r="L62" s="195"/>
      <c r="M62" s="1"/>
      <c r="N62" s="1"/>
      <c r="O62" s="1"/>
      <c r="P62" s="1"/>
      <c r="Q62" s="1"/>
      <c r="R62" s="1"/>
      <c r="S62" s="1"/>
      <c r="T62" s="1"/>
      <c r="U62" s="1"/>
      <c r="V62" s="1"/>
      <c r="W62" s="1"/>
      <c r="X62" s="1"/>
      <c r="Y62" s="1"/>
      <c r="Z62" s="1"/>
    </row>
    <row r="63" spans="1:26" ht="21" customHeight="1">
      <c r="A63" s="196"/>
      <c r="B63" s="458" t="s">
        <v>239</v>
      </c>
      <c r="C63" s="459"/>
      <c r="D63" s="199" t="s">
        <v>227</v>
      </c>
      <c r="E63" s="356"/>
      <c r="F63" s="356"/>
      <c r="G63" s="356"/>
      <c r="H63" s="356"/>
      <c r="I63" s="198">
        <f t="shared" si="3"/>
        <v>0</v>
      </c>
      <c r="J63" s="195"/>
      <c r="K63" s="29"/>
      <c r="L63" s="195"/>
      <c r="M63" s="1"/>
      <c r="N63" s="1"/>
      <c r="O63" s="1"/>
      <c r="P63" s="1"/>
      <c r="Q63" s="1"/>
      <c r="R63" s="1"/>
      <c r="S63" s="1"/>
      <c r="T63" s="1"/>
      <c r="U63" s="1"/>
      <c r="V63" s="1"/>
      <c r="W63" s="1"/>
      <c r="X63" s="1"/>
      <c r="Y63" s="1"/>
      <c r="Z63" s="1"/>
    </row>
    <row r="64" spans="1:26" ht="21" customHeight="1">
      <c r="A64" s="196"/>
      <c r="B64" s="460" t="s">
        <v>240</v>
      </c>
      <c r="C64" s="448"/>
      <c r="D64" s="170" t="s">
        <v>227</v>
      </c>
      <c r="E64" s="356"/>
      <c r="F64" s="356"/>
      <c r="G64" s="356"/>
      <c r="H64" s="356"/>
      <c r="I64" s="198">
        <f t="shared" si="3"/>
        <v>0</v>
      </c>
      <c r="J64" s="195"/>
      <c r="K64" s="29"/>
      <c r="L64" s="195"/>
      <c r="M64" s="1"/>
      <c r="N64" s="1"/>
      <c r="O64" s="1"/>
      <c r="P64" s="1"/>
      <c r="Q64" s="1"/>
      <c r="R64" s="1"/>
      <c r="S64" s="1"/>
      <c r="T64" s="1"/>
      <c r="U64" s="1"/>
      <c r="V64" s="1"/>
      <c r="W64" s="1"/>
      <c r="X64" s="1"/>
      <c r="Y64" s="1"/>
      <c r="Z64" s="1"/>
    </row>
    <row r="65" spans="1:26" ht="21" customHeight="1">
      <c r="A65" s="196"/>
      <c r="B65" s="449" t="s">
        <v>241</v>
      </c>
      <c r="C65" s="448"/>
      <c r="D65" s="199" t="s">
        <v>227</v>
      </c>
      <c r="E65" s="356"/>
      <c r="F65" s="356"/>
      <c r="G65" s="356"/>
      <c r="H65" s="356"/>
      <c r="I65" s="198">
        <f t="shared" si="3"/>
        <v>0</v>
      </c>
      <c r="J65" s="195"/>
      <c r="K65" s="29"/>
      <c r="L65" s="195"/>
      <c r="M65" s="1"/>
      <c r="N65" s="1"/>
      <c r="O65" s="1"/>
      <c r="P65" s="1"/>
      <c r="Q65" s="1"/>
      <c r="R65" s="1"/>
      <c r="S65" s="1"/>
      <c r="T65" s="1"/>
      <c r="U65" s="1"/>
      <c r="V65" s="1"/>
      <c r="W65" s="1"/>
      <c r="X65" s="1"/>
      <c r="Y65" s="1"/>
      <c r="Z65" s="1"/>
    </row>
    <row r="66" spans="1:26" ht="3" customHeight="1">
      <c r="A66" s="200"/>
      <c r="B66" s="201"/>
      <c r="C66" s="202"/>
      <c r="D66" s="203"/>
      <c r="E66" s="204"/>
      <c r="F66" s="204"/>
      <c r="G66" s="204"/>
      <c r="H66" s="204"/>
      <c r="I66" s="205"/>
      <c r="J66" s="195"/>
      <c r="K66" s="29"/>
      <c r="L66" s="206"/>
      <c r="M66" s="28"/>
      <c r="N66" s="28"/>
      <c r="O66" s="28"/>
      <c r="P66" s="28"/>
      <c r="Q66" s="28"/>
      <c r="R66" s="28"/>
      <c r="S66" s="28"/>
      <c r="T66" s="28"/>
      <c r="U66" s="28"/>
      <c r="V66" s="28"/>
      <c r="W66" s="28"/>
      <c r="X66" s="28"/>
      <c r="Y66" s="28"/>
      <c r="Z66" s="28"/>
    </row>
    <row r="67" spans="1:26" ht="18" customHeight="1">
      <c r="A67" s="196"/>
      <c r="B67" s="440" t="s">
        <v>242</v>
      </c>
      <c r="C67" s="441"/>
      <c r="D67" s="207" t="s">
        <v>227</v>
      </c>
      <c r="E67" s="208">
        <f t="shared" ref="E67:I67" si="4">SUM(E61:E65)</f>
        <v>0</v>
      </c>
      <c r="F67" s="208">
        <f t="shared" si="4"/>
        <v>0</v>
      </c>
      <c r="G67" s="208">
        <f t="shared" si="4"/>
        <v>0</v>
      </c>
      <c r="H67" s="208">
        <f t="shared" si="4"/>
        <v>0</v>
      </c>
      <c r="I67" s="209">
        <f t="shared" si="4"/>
        <v>0</v>
      </c>
      <c r="J67" s="195"/>
      <c r="K67" s="211"/>
      <c r="L67" s="195"/>
      <c r="M67" s="1"/>
      <c r="N67" s="1"/>
      <c r="O67" s="1"/>
      <c r="P67" s="1"/>
      <c r="Q67" s="1"/>
      <c r="R67" s="1"/>
      <c r="S67" s="1"/>
      <c r="T67" s="1"/>
      <c r="U67" s="1"/>
      <c r="V67" s="1"/>
      <c r="W67" s="1"/>
      <c r="X67" s="1"/>
      <c r="Y67" s="1"/>
      <c r="Z67" s="1"/>
    </row>
    <row r="68" spans="1:26" ht="4.5" customHeight="1">
      <c r="A68" s="196"/>
      <c r="B68" s="211"/>
      <c r="C68" s="211"/>
      <c r="D68" s="211"/>
      <c r="E68" s="211"/>
      <c r="F68" s="211"/>
      <c r="G68" s="211"/>
      <c r="H68" s="211"/>
      <c r="I68" s="195"/>
      <c r="J68" s="195"/>
      <c r="K68" s="195"/>
      <c r="L68" s="195"/>
      <c r="M68" s="1"/>
      <c r="N68" s="1"/>
      <c r="O68" s="1"/>
      <c r="P68" s="1"/>
      <c r="Q68" s="1"/>
      <c r="R68" s="1"/>
      <c r="S68" s="1"/>
      <c r="T68" s="1"/>
      <c r="U68" s="1"/>
      <c r="V68" s="1"/>
      <c r="W68" s="1"/>
      <c r="X68" s="1"/>
      <c r="Y68" s="1"/>
      <c r="Z68" s="1"/>
    </row>
    <row r="69" spans="1:26" ht="27.75" customHeight="1">
      <c r="A69" s="196"/>
      <c r="B69" s="211"/>
      <c r="C69" s="211"/>
      <c r="D69" s="211"/>
      <c r="E69" s="212" t="str">
        <f>IF($D$49="Flat rate 25 %",IF(E65&gt;SUM(E61+E63+E64)*0.25,"Výše nepřímých nákladů 
v daném roce překročena!",""),"")</f>
        <v/>
      </c>
      <c r="F69" s="212" t="str">
        <f>IF($D$49="Flat rate 25 %",IF(F65&gt;SUM(F61+F63+F64)*0.25,"Výše nepřímých nákladů
v daném roce překročena!",""),"")</f>
        <v/>
      </c>
      <c r="G69" s="212" t="str">
        <f>IF($D$49="Flat rate 25 %",IF(G65&gt;SUM(G61+G63+G64)*0.25,"Výše nepřímých nákladů 
v daném roce překročena!",""),"")</f>
        <v/>
      </c>
      <c r="H69" s="211"/>
      <c r="I69" s="468"/>
      <c r="J69" s="359"/>
      <c r="K69" s="360"/>
      <c r="L69" s="195"/>
      <c r="M69" s="1"/>
      <c r="N69" s="1"/>
      <c r="O69" s="1"/>
      <c r="P69" s="1"/>
      <c r="Q69" s="1"/>
      <c r="R69" s="1"/>
      <c r="S69" s="1"/>
      <c r="T69" s="1"/>
      <c r="U69" s="1"/>
      <c r="V69" s="1"/>
      <c r="W69" s="1"/>
      <c r="X69" s="1"/>
      <c r="Y69" s="1"/>
      <c r="Z69" s="1"/>
    </row>
    <row r="70" spans="1:26" ht="5.25" customHeight="1">
      <c r="A70" s="1"/>
      <c r="B70" s="211"/>
      <c r="C70" s="211"/>
      <c r="D70" s="211"/>
      <c r="E70" s="211"/>
      <c r="F70" s="211"/>
      <c r="G70" s="211"/>
      <c r="H70" s="9"/>
      <c r="I70" s="195"/>
      <c r="J70" s="195"/>
      <c r="K70" s="195"/>
      <c r="L70" s="195"/>
      <c r="M70" s="1"/>
      <c r="N70" s="1"/>
      <c r="O70" s="1"/>
      <c r="P70" s="1"/>
      <c r="Q70" s="1"/>
      <c r="R70" s="1"/>
      <c r="S70" s="1"/>
      <c r="T70" s="1"/>
      <c r="U70" s="1"/>
      <c r="V70" s="1"/>
      <c r="W70" s="1"/>
      <c r="X70" s="1"/>
      <c r="Y70" s="1"/>
      <c r="Z70" s="1"/>
    </row>
    <row r="71" spans="1:26" ht="20.25" customHeight="1">
      <c r="A71" s="1"/>
      <c r="B71" s="14" t="s">
        <v>243</v>
      </c>
      <c r="C71" s="211"/>
      <c r="D71" s="443" t="str">
        <f>IF(I62=0,"  Není relevantní",IF(I62&lt;=0.2*(I67),"  Výše nákladů na subdodávky je v pořádku.","  Náklady na subdodávky překročily 20% z celkových uznaných nákladů."))</f>
        <v xml:space="preserve">  Není relevantní</v>
      </c>
      <c r="E71" s="359"/>
      <c r="F71" s="359"/>
      <c r="G71" s="360"/>
      <c r="H71" s="9"/>
      <c r="I71" s="195"/>
      <c r="J71" s="195"/>
      <c r="K71" s="195"/>
      <c r="L71" s="29"/>
      <c r="M71" s="1"/>
      <c r="N71" s="1"/>
      <c r="O71" s="1"/>
      <c r="P71" s="1"/>
      <c r="Q71" s="1"/>
      <c r="R71" s="1"/>
      <c r="S71" s="1"/>
      <c r="T71" s="1"/>
      <c r="U71" s="1"/>
      <c r="V71" s="1"/>
      <c r="W71" s="1"/>
      <c r="X71" s="1"/>
      <c r="Y71" s="1"/>
      <c r="Z71" s="1"/>
    </row>
    <row r="72" spans="1:26" ht="9" customHeight="1">
      <c r="A72" s="1"/>
      <c r="B72" s="14"/>
      <c r="C72" s="211"/>
      <c r="D72" s="213"/>
      <c r="E72" s="213"/>
      <c r="F72" s="213"/>
      <c r="G72" s="213"/>
      <c r="H72" s="9"/>
      <c r="I72" s="195"/>
      <c r="J72" s="195"/>
      <c r="K72" s="195"/>
      <c r="L72" s="29"/>
      <c r="M72" s="1"/>
      <c r="N72" s="1"/>
      <c r="O72" s="1"/>
      <c r="P72" s="1"/>
      <c r="Q72" s="1"/>
      <c r="R72" s="1"/>
      <c r="S72" s="1"/>
      <c r="T72" s="1"/>
      <c r="U72" s="1"/>
      <c r="V72" s="1"/>
      <c r="W72" s="1"/>
      <c r="X72" s="1"/>
      <c r="Y72" s="1"/>
      <c r="Z72" s="1"/>
    </row>
    <row r="73" spans="1:26" ht="20.25" customHeight="1">
      <c r="A73" s="1"/>
      <c r="B73" s="14" t="s">
        <v>244</v>
      </c>
      <c r="C73" s="211"/>
      <c r="D73" s="450" t="str">
        <f>IF($D$49="Flat rate 25 %",IF(I65&gt;SUM(I61+I63+I64)*0.25,"  Výše nepřímých nákladů vykazovaných metodou flat rate 25 % překročena! Prosím opravte.","  Výše nepřímých nákladů je v pořádku."),"  Není relevantní")</f>
        <v xml:space="preserve">  Není relevantní</v>
      </c>
      <c r="E73" s="451"/>
      <c r="F73" s="451"/>
      <c r="G73" s="452"/>
      <c r="H73" s="9"/>
      <c r="I73" s="195"/>
      <c r="J73" s="195"/>
      <c r="K73" s="195"/>
      <c r="L73" s="29"/>
      <c r="M73" s="1"/>
      <c r="N73" s="1"/>
      <c r="O73" s="1"/>
      <c r="P73" s="1"/>
      <c r="Q73" s="1"/>
      <c r="R73" s="1"/>
      <c r="S73" s="1"/>
      <c r="T73" s="1"/>
      <c r="U73" s="1"/>
      <c r="V73" s="1"/>
      <c r="W73" s="1"/>
      <c r="X73" s="1"/>
      <c r="Y73" s="1"/>
      <c r="Z73" s="1"/>
    </row>
    <row r="74" spans="1:26" ht="9" customHeight="1">
      <c r="A74" s="1"/>
      <c r="B74" s="40"/>
      <c r="C74" s="211"/>
      <c r="D74" s="214"/>
      <c r="E74" s="214"/>
      <c r="F74" s="214"/>
      <c r="G74" s="211"/>
      <c r="H74" s="9"/>
      <c r="I74" s="195"/>
      <c r="J74" s="195"/>
      <c r="K74" s="195"/>
      <c r="L74" s="29"/>
      <c r="M74" s="1"/>
      <c r="N74" s="1"/>
      <c r="O74" s="1"/>
      <c r="P74" s="1"/>
      <c r="Q74" s="1"/>
      <c r="R74" s="1"/>
      <c r="S74" s="1"/>
      <c r="T74" s="1"/>
      <c r="U74" s="1"/>
      <c r="V74" s="1"/>
      <c r="W74" s="1"/>
      <c r="X74" s="1"/>
      <c r="Y74" s="1"/>
      <c r="Z74" s="1"/>
    </row>
    <row r="75" spans="1:26" ht="12.75" customHeight="1">
      <c r="A75" s="1"/>
      <c r="B75" s="487" t="s">
        <v>245</v>
      </c>
      <c r="C75" s="376"/>
      <c r="D75" s="376"/>
      <c r="E75" s="376"/>
      <c r="F75" s="376"/>
      <c r="G75" s="376"/>
      <c r="H75" s="376"/>
      <c r="I75" s="371"/>
      <c r="J75" s="162"/>
      <c r="K75" s="162"/>
      <c r="L75" s="29"/>
      <c r="M75" s="1"/>
      <c r="N75" s="1"/>
      <c r="O75" s="1"/>
      <c r="P75" s="1"/>
      <c r="Q75" s="1"/>
      <c r="R75" s="1"/>
      <c r="S75" s="1"/>
      <c r="T75" s="1"/>
      <c r="U75" s="1"/>
      <c r="V75" s="1"/>
      <c r="W75" s="1"/>
      <c r="X75" s="1"/>
      <c r="Y75" s="1"/>
      <c r="Z75" s="1"/>
    </row>
    <row r="76" spans="1:26" ht="15.75" customHeight="1">
      <c r="A76" s="1"/>
      <c r="B76" s="372"/>
      <c r="C76" s="377"/>
      <c r="D76" s="377"/>
      <c r="E76" s="377"/>
      <c r="F76" s="377"/>
      <c r="G76" s="377"/>
      <c r="H76" s="377"/>
      <c r="I76" s="373"/>
      <c r="J76" s="162"/>
      <c r="K76" s="29"/>
      <c r="L76" s="29"/>
      <c r="M76" s="1"/>
      <c r="N76" s="1"/>
      <c r="O76" s="1"/>
      <c r="P76" s="1"/>
      <c r="Q76" s="1"/>
      <c r="R76" s="1"/>
      <c r="S76" s="1"/>
      <c r="T76" s="1"/>
      <c r="U76" s="1"/>
      <c r="V76" s="1"/>
      <c r="W76" s="1"/>
      <c r="X76" s="1"/>
      <c r="Y76" s="1"/>
      <c r="Z76" s="1"/>
    </row>
    <row r="77" spans="1:26" ht="4.5" customHeight="1">
      <c r="A77" s="1"/>
      <c r="B77" s="192"/>
      <c r="C77" s="192"/>
      <c r="D77" s="192"/>
      <c r="E77" s="192"/>
      <c r="F77" s="192"/>
      <c r="G77" s="192"/>
      <c r="H77" s="192"/>
      <c r="I77" s="192"/>
      <c r="J77" s="162"/>
      <c r="K77" s="29"/>
      <c r="L77" s="29"/>
      <c r="M77" s="1"/>
      <c r="N77" s="1"/>
      <c r="O77" s="1"/>
      <c r="P77" s="1"/>
      <c r="Q77" s="1"/>
      <c r="R77" s="1"/>
      <c r="S77" s="1"/>
      <c r="T77" s="1"/>
      <c r="U77" s="1"/>
      <c r="V77" s="1"/>
      <c r="W77" s="1"/>
      <c r="X77" s="1"/>
      <c r="Y77" s="1"/>
      <c r="Z77" s="1"/>
    </row>
    <row r="78" spans="1:26" ht="15" customHeight="1">
      <c r="A78" s="1"/>
      <c r="B78" s="255" t="s">
        <v>274</v>
      </c>
      <c r="C78" s="255"/>
      <c r="D78" s="255"/>
      <c r="E78" s="255"/>
      <c r="F78" s="255"/>
      <c r="G78" s="255"/>
      <c r="H78" s="255"/>
      <c r="I78" s="162"/>
      <c r="J78" s="162"/>
      <c r="K78" s="29"/>
      <c r="L78" s="29"/>
      <c r="M78" s="1"/>
      <c r="N78" s="1"/>
      <c r="O78" s="1"/>
      <c r="P78" s="1"/>
      <c r="Q78" s="1"/>
      <c r="R78" s="1"/>
      <c r="S78" s="1"/>
      <c r="T78" s="1"/>
      <c r="U78" s="1"/>
      <c r="V78" s="1"/>
      <c r="W78" s="1"/>
      <c r="X78" s="1"/>
      <c r="Y78" s="1"/>
      <c r="Z78" s="1"/>
    </row>
    <row r="79" spans="1:26" ht="15.75" customHeight="1">
      <c r="A79" s="1"/>
      <c r="B79" s="216"/>
      <c r="C79" s="216"/>
      <c r="D79" s="217"/>
      <c r="E79" s="218"/>
      <c r="F79" s="86"/>
      <c r="G79" s="86"/>
      <c r="H79" s="86"/>
      <c r="I79" s="219"/>
      <c r="J79" s="219"/>
      <c r="K79" s="86"/>
      <c r="L79" s="86"/>
      <c r="M79" s="1"/>
      <c r="N79" s="1"/>
      <c r="O79" s="1"/>
      <c r="P79" s="1"/>
      <c r="Q79" s="1"/>
      <c r="R79" s="1"/>
      <c r="S79" s="1"/>
      <c r="T79" s="1"/>
      <c r="U79" s="1"/>
      <c r="V79" s="1"/>
      <c r="W79" s="1"/>
      <c r="X79" s="1"/>
      <c r="Y79" s="1"/>
      <c r="Z79" s="1"/>
    </row>
    <row r="80" spans="1:26" ht="15.75" customHeight="1">
      <c r="A80" s="1"/>
      <c r="B80" s="45" t="s">
        <v>247</v>
      </c>
      <c r="C80" s="163"/>
      <c r="D80" s="108"/>
      <c r="E80" s="108"/>
      <c r="F80" s="108"/>
      <c r="G80" s="108"/>
      <c r="H80" s="108"/>
      <c r="I80" s="108"/>
      <c r="J80" s="108"/>
      <c r="K80" s="108"/>
      <c r="L80" s="1"/>
      <c r="M80" s="220"/>
      <c r="N80" s="1"/>
      <c r="O80" s="1"/>
      <c r="P80" s="1"/>
      <c r="Q80" s="1"/>
      <c r="R80" s="1"/>
      <c r="S80" s="1"/>
      <c r="T80" s="1"/>
      <c r="U80" s="1"/>
      <c r="V80" s="1"/>
      <c r="W80" s="1"/>
      <c r="X80" s="1"/>
      <c r="Y80" s="1"/>
      <c r="Z80" s="1"/>
    </row>
    <row r="81" spans="1:26" ht="9" customHeight="1">
      <c r="A81" s="1"/>
      <c r="B81" s="158"/>
      <c r="C81" s="48"/>
      <c r="D81" s="29"/>
      <c r="E81" s="29"/>
      <c r="F81" s="29"/>
      <c r="G81" s="29"/>
      <c r="H81" s="29"/>
      <c r="I81" s="29"/>
      <c r="J81" s="29"/>
      <c r="K81" s="29"/>
      <c r="L81" s="1"/>
      <c r="M81" s="220"/>
      <c r="N81" s="1"/>
      <c r="O81" s="1"/>
      <c r="P81" s="1"/>
      <c r="Q81" s="1"/>
      <c r="R81" s="1"/>
      <c r="S81" s="1"/>
      <c r="T81" s="1"/>
      <c r="U81" s="1"/>
      <c r="V81" s="1"/>
      <c r="W81" s="1"/>
      <c r="X81" s="1"/>
      <c r="Y81" s="1"/>
      <c r="Z81" s="1"/>
    </row>
    <row r="82" spans="1:26" ht="20.25" customHeight="1">
      <c r="A82" s="1"/>
      <c r="B82" s="221" t="s">
        <v>275</v>
      </c>
      <c r="C82" s="48"/>
      <c r="D82" s="29"/>
      <c r="E82" s="29"/>
      <c r="F82" s="29"/>
      <c r="G82" s="29"/>
      <c r="H82" s="29"/>
      <c r="I82" s="29"/>
      <c r="J82" s="29"/>
      <c r="K82" s="29"/>
      <c r="L82" s="9"/>
      <c r="M82" s="220"/>
      <c r="N82" s="1"/>
      <c r="O82" s="1"/>
      <c r="P82" s="1"/>
      <c r="Q82" s="1"/>
      <c r="R82" s="1"/>
      <c r="S82" s="1"/>
      <c r="T82" s="1"/>
      <c r="U82" s="1"/>
      <c r="V82" s="1"/>
      <c r="W82" s="1"/>
      <c r="X82" s="1"/>
      <c r="Y82" s="1"/>
      <c r="Z82" s="1"/>
    </row>
    <row r="83" spans="1:26" ht="28.5" customHeight="1">
      <c r="A83" s="1"/>
      <c r="B83" s="421"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Prostředí pro život.</v>
      </c>
      <c r="C83" s="359"/>
      <c r="D83" s="359"/>
      <c r="E83" s="359"/>
      <c r="F83" s="359"/>
      <c r="G83" s="359"/>
      <c r="H83" s="360"/>
      <c r="I83" s="29"/>
      <c r="J83" s="29"/>
      <c r="K83" s="29"/>
      <c r="L83" s="9"/>
      <c r="M83" s="220"/>
      <c r="N83" s="1"/>
      <c r="O83" s="1"/>
      <c r="P83" s="1"/>
      <c r="Q83" s="1"/>
      <c r="R83" s="1"/>
      <c r="S83" s="1"/>
      <c r="T83" s="1"/>
      <c r="U83" s="1"/>
      <c r="V83" s="1"/>
      <c r="W83" s="1"/>
      <c r="X83" s="1"/>
      <c r="Y83" s="1"/>
      <c r="Z83" s="1"/>
    </row>
    <row r="84" spans="1:26" ht="5.25" customHeight="1">
      <c r="A84" s="1"/>
      <c r="B84" s="173"/>
      <c r="C84" s="48"/>
      <c r="D84" s="29"/>
      <c r="E84" s="29"/>
      <c r="F84" s="29"/>
      <c r="G84" s="29"/>
      <c r="H84" s="29"/>
      <c r="I84" s="29"/>
      <c r="J84" s="29"/>
      <c r="K84" s="29"/>
      <c r="L84" s="9"/>
      <c r="M84" s="220"/>
      <c r="N84" s="1"/>
      <c r="O84" s="1"/>
      <c r="P84" s="1"/>
      <c r="Q84" s="1"/>
      <c r="R84" s="1"/>
      <c r="S84" s="1"/>
      <c r="T84" s="1"/>
      <c r="U84" s="1"/>
      <c r="V84" s="1"/>
      <c r="W84" s="1"/>
      <c r="X84" s="1"/>
      <c r="Y84" s="1"/>
      <c r="Z84" s="1"/>
    </row>
    <row r="85" spans="1:26" ht="19.5" customHeight="1">
      <c r="A85" s="166"/>
      <c r="B85" s="454" t="s">
        <v>217</v>
      </c>
      <c r="C85" s="452"/>
      <c r="D85" s="167" t="s">
        <v>218</v>
      </c>
      <c r="E85" s="168" t="s">
        <v>219</v>
      </c>
      <c r="F85" s="193" t="s">
        <v>220</v>
      </c>
      <c r="G85" s="168" t="s">
        <v>221</v>
      </c>
      <c r="H85" s="168" t="s">
        <v>222</v>
      </c>
      <c r="I85" s="224" t="s">
        <v>236</v>
      </c>
      <c r="J85" s="57"/>
      <c r="K85" s="57"/>
      <c r="L85" s="57"/>
      <c r="M85" s="166"/>
      <c r="N85" s="166"/>
      <c r="O85" s="166"/>
      <c r="P85" s="166"/>
      <c r="Q85" s="166"/>
      <c r="R85" s="166"/>
      <c r="S85" s="166"/>
      <c r="T85" s="166"/>
      <c r="U85" s="166"/>
      <c r="V85" s="166"/>
      <c r="W85" s="166"/>
      <c r="X85" s="166"/>
      <c r="Y85" s="166"/>
      <c r="Z85" s="166"/>
    </row>
    <row r="86" spans="1:26" ht="34.5" customHeight="1">
      <c r="A86" s="1"/>
      <c r="B86" s="455" t="str">
        <f>IF($D$12="VO - Výzkumná organizace","","Maximální výše podpory pro daný rok a typ subjektu 
dle Nařízení EK a národních podmínek výzvy")</f>
        <v>Maximální výše podpory pro daný rok a typ subjektu 
dle Nařízení EK a národních podmínek výzvy</v>
      </c>
      <c r="C86" s="448"/>
      <c r="D86" s="197" t="str">
        <f>IF($D$12="VO - Výzkumná organizace","","€")</f>
        <v>€</v>
      </c>
      <c r="E86" s="225">
        <f t="shared" ref="E86:H86" si="5">IF($D$12="VO - Výzkumná organizace","",FLOOR(E67*(E41*$E$27+E42*$F$27),1))</f>
        <v>0</v>
      </c>
      <c r="F86" s="225">
        <f t="shared" si="5"/>
        <v>0</v>
      </c>
      <c r="G86" s="225">
        <f t="shared" si="5"/>
        <v>0</v>
      </c>
      <c r="H86" s="225">
        <f t="shared" si="5"/>
        <v>0</v>
      </c>
      <c r="I86" s="226">
        <f>SUM(E86:H86)</f>
        <v>0</v>
      </c>
      <c r="J86" s="256"/>
      <c r="K86" s="232"/>
      <c r="L86" s="29"/>
      <c r="M86" s="1"/>
      <c r="N86" s="1"/>
      <c r="O86" s="1"/>
      <c r="P86" s="1"/>
      <c r="Q86" s="1"/>
      <c r="R86" s="1"/>
      <c r="S86" s="1"/>
      <c r="T86" s="1"/>
      <c r="U86" s="1"/>
      <c r="V86" s="1"/>
      <c r="W86" s="1"/>
      <c r="X86" s="1"/>
      <c r="Y86" s="1"/>
      <c r="Z86" s="1"/>
    </row>
    <row r="87" spans="1:26" ht="34.5" customHeight="1">
      <c r="A87" s="1"/>
      <c r="B87" s="447" t="str">
        <f>IF($D$12&lt;&gt;"VO - výzkumná organizace","","Maximální výše podpory pro výzkumnou organizaci
(při dodržení max. možné intenzity podpory na projekt)")</f>
        <v/>
      </c>
      <c r="C87" s="448"/>
      <c r="D87" s="227" t="str">
        <f>IF($D$12&lt;&gt;"VO - výzkumná organizace","","€")</f>
        <v/>
      </c>
      <c r="E87" s="228" t="str">
        <f t="shared" ref="E87:H87" si="6">IF($D$12&lt;&gt;"VO - výzkumná organizace","",PRODUCT(E67*$F$27))</f>
        <v/>
      </c>
      <c r="F87" s="228" t="str">
        <f t="shared" si="6"/>
        <v/>
      </c>
      <c r="G87" s="228" t="str">
        <f t="shared" si="6"/>
        <v/>
      </c>
      <c r="H87" s="228" t="str">
        <f t="shared" si="6"/>
        <v/>
      </c>
      <c r="I87" s="229" t="str">
        <f>IF(B87="","",SUM(E87:H87))</f>
        <v/>
      </c>
      <c r="J87" s="256"/>
      <c r="K87" s="232"/>
      <c r="L87" s="29"/>
      <c r="M87" s="1"/>
      <c r="N87" s="1"/>
      <c r="O87" s="1"/>
      <c r="P87" s="1"/>
      <c r="Q87" s="1"/>
      <c r="R87" s="1"/>
      <c r="S87" s="1"/>
      <c r="T87" s="1"/>
      <c r="U87" s="1"/>
      <c r="V87" s="1"/>
      <c r="W87" s="1"/>
      <c r="X87" s="1"/>
      <c r="Y87" s="1"/>
      <c r="Z87" s="1"/>
    </row>
    <row r="88" spans="1:26" ht="21" customHeight="1">
      <c r="A88" s="1"/>
      <c r="B88" s="449" t="s">
        <v>249</v>
      </c>
      <c r="C88" s="448"/>
      <c r="D88" s="230" t="s">
        <v>227</v>
      </c>
      <c r="E88" s="357"/>
      <c r="F88" s="357"/>
      <c r="G88" s="357"/>
      <c r="H88" s="357"/>
      <c r="I88" s="226">
        <f t="shared" ref="I88:I89" si="7">SUM(E88:H88)</f>
        <v>0</v>
      </c>
      <c r="J88" s="232"/>
      <c r="K88" s="232"/>
      <c r="L88" s="29"/>
      <c r="M88" s="1"/>
      <c r="N88" s="1"/>
      <c r="O88" s="1"/>
      <c r="P88" s="1"/>
      <c r="Q88" s="1"/>
      <c r="R88" s="1"/>
      <c r="S88" s="1"/>
      <c r="T88" s="1"/>
      <c r="U88" s="1"/>
      <c r="V88" s="1"/>
      <c r="W88" s="1"/>
      <c r="X88" s="1"/>
      <c r="Y88" s="1"/>
      <c r="Z88" s="1"/>
    </row>
    <row r="89" spans="1:26" ht="21" customHeight="1">
      <c r="A89" s="1"/>
      <c r="B89" s="447" t="s">
        <v>250</v>
      </c>
      <c r="C89" s="448"/>
      <c r="D89" s="233" t="s">
        <v>227</v>
      </c>
      <c r="E89" s="234">
        <f t="shared" ref="E89:H89" si="8">E90-E88</f>
        <v>0</v>
      </c>
      <c r="F89" s="234">
        <f t="shared" si="8"/>
        <v>0</v>
      </c>
      <c r="G89" s="234">
        <f t="shared" si="8"/>
        <v>0</v>
      </c>
      <c r="H89" s="234">
        <f t="shared" si="8"/>
        <v>0</v>
      </c>
      <c r="I89" s="229">
        <f t="shared" si="7"/>
        <v>0</v>
      </c>
      <c r="J89" s="29"/>
      <c r="K89" s="29"/>
      <c r="L89" s="29"/>
      <c r="M89" s="1"/>
      <c r="N89" s="1"/>
      <c r="O89" s="1"/>
      <c r="P89" s="1"/>
      <c r="Q89" s="1"/>
      <c r="R89" s="1"/>
      <c r="S89" s="1"/>
      <c r="T89" s="1"/>
      <c r="U89" s="1"/>
      <c r="V89" s="1"/>
      <c r="W89" s="1"/>
      <c r="X89" s="1"/>
      <c r="Y89" s="1"/>
      <c r="Z89" s="1"/>
    </row>
    <row r="90" spans="1:26" ht="21" customHeight="1">
      <c r="A90" s="1"/>
      <c r="B90" s="449" t="s">
        <v>251</v>
      </c>
      <c r="C90" s="448"/>
      <c r="D90" s="230" t="s">
        <v>227</v>
      </c>
      <c r="E90" s="225">
        <f t="shared" ref="E90:I90" si="9">E67</f>
        <v>0</v>
      </c>
      <c r="F90" s="225">
        <f t="shared" si="9"/>
        <v>0</v>
      </c>
      <c r="G90" s="225">
        <f t="shared" si="9"/>
        <v>0</v>
      </c>
      <c r="H90" s="225">
        <f t="shared" si="9"/>
        <v>0</v>
      </c>
      <c r="I90" s="226">
        <f t="shared" si="9"/>
        <v>0</v>
      </c>
      <c r="J90" s="29"/>
      <c r="K90" s="29"/>
      <c r="L90" s="29"/>
      <c r="M90" s="1"/>
      <c r="N90" s="1"/>
      <c r="O90" s="1"/>
      <c r="P90" s="1"/>
      <c r="Q90" s="1"/>
      <c r="R90" s="1"/>
      <c r="S90" s="1"/>
      <c r="T90" s="1"/>
      <c r="U90" s="1"/>
      <c r="V90" s="1"/>
      <c r="W90" s="1"/>
      <c r="X90" s="1"/>
      <c r="Y90" s="1"/>
      <c r="Z90" s="1"/>
    </row>
    <row r="91" spans="1:26" ht="3" customHeight="1">
      <c r="A91" s="1"/>
      <c r="B91" s="201"/>
      <c r="C91" s="202"/>
      <c r="D91" s="235"/>
      <c r="E91" s="236"/>
      <c r="F91" s="236"/>
      <c r="G91" s="237"/>
      <c r="H91" s="237"/>
      <c r="I91" s="238"/>
      <c r="J91" s="29"/>
      <c r="K91" s="29"/>
      <c r="L91" s="29"/>
      <c r="M91" s="1"/>
      <c r="N91" s="1"/>
      <c r="O91" s="1"/>
      <c r="P91" s="1"/>
      <c r="Q91" s="1"/>
      <c r="R91" s="1"/>
      <c r="S91" s="1"/>
      <c r="T91" s="1"/>
      <c r="U91" s="1"/>
      <c r="V91" s="1"/>
      <c r="W91" s="1"/>
      <c r="X91" s="1"/>
      <c r="Y91" s="1"/>
      <c r="Z91" s="1"/>
    </row>
    <row r="92" spans="1:26" ht="18" customHeight="1">
      <c r="A92" s="1"/>
      <c r="B92" s="440" t="s">
        <v>252</v>
      </c>
      <c r="C92" s="441"/>
      <c r="D92" s="207" t="s">
        <v>224</v>
      </c>
      <c r="E92" s="239">
        <f t="shared" ref="E92:I92" si="10">IFERROR(E88/E90,0)</f>
        <v>0</v>
      </c>
      <c r="F92" s="239">
        <f t="shared" si="10"/>
        <v>0</v>
      </c>
      <c r="G92" s="240">
        <f t="shared" si="10"/>
        <v>0</v>
      </c>
      <c r="H92" s="240">
        <f t="shared" si="10"/>
        <v>0</v>
      </c>
      <c r="I92" s="241">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442" t="str">
        <f>IF($H$87="",IF($H$88&gt;$H$86,"  Přesáhli jste maximální možnou intenzitu podpory 
  pro daný typ subjektu dle Nařízení EK!",""),IF($H$88&gt;$H$87,"  Přesáhli jste maximální možnou intenzitu podpory
  pro daný typ subjektu dle Nařízení EK!",""))</f>
        <v/>
      </c>
      <c r="J94" s="371"/>
      <c r="K94" s="29"/>
      <c r="L94" s="29"/>
      <c r="M94" s="1"/>
      <c r="N94" s="1"/>
      <c r="O94" s="1"/>
      <c r="P94" s="1"/>
      <c r="Q94" s="1"/>
      <c r="R94" s="1"/>
      <c r="S94" s="1"/>
      <c r="T94" s="1"/>
      <c r="U94" s="1"/>
      <c r="V94" s="1"/>
      <c r="W94" s="1"/>
      <c r="X94" s="1"/>
      <c r="Y94" s="1"/>
      <c r="Z94" s="1"/>
    </row>
    <row r="95" spans="1:26" ht="31.5" customHeight="1">
      <c r="A95" s="1"/>
      <c r="B95" s="242" t="str">
        <f>IF('Identifikační údaje'!D25=2,"Kontrola podpory za všechny české uchazeče 
a za projekt dle programu "&amp;číselníky!AF44,"")</f>
        <v/>
      </c>
      <c r="C95" s="257"/>
      <c r="D95" s="258" t="str">
        <f>IF('Identifikační údaje'!D25=2,míra_podpory,"")</f>
        <v/>
      </c>
      <c r="E95" s="450" t="str">
        <f>IF('Identifikační údaje'!D25=2,IF($D$95&lt;=$E$32,"  Požadovaná podpora je v pořádku.","  Požadovaná podpora převyšuje maximální možnou podporu 
  plynoucí z podmínek programu "&amp;číselníky!AF44&amp;"!"),"")</f>
        <v/>
      </c>
      <c r="F95" s="451"/>
      <c r="G95" s="452"/>
      <c r="H95" s="259"/>
      <c r="I95" s="372"/>
      <c r="J95" s="373"/>
      <c r="K95" s="29"/>
      <c r="L95" s="29"/>
      <c r="M95" s="1"/>
      <c r="N95" s="1"/>
      <c r="O95" s="1"/>
      <c r="P95" s="1"/>
      <c r="Q95" s="1"/>
      <c r="R95" s="1"/>
      <c r="S95" s="1"/>
      <c r="T95" s="1"/>
      <c r="U95" s="1"/>
      <c r="V95" s="1"/>
      <c r="W95" s="1"/>
      <c r="X95" s="1"/>
      <c r="Y95" s="1"/>
      <c r="Z95" s="1"/>
    </row>
    <row r="96" spans="1:26" ht="10.5" customHeight="1">
      <c r="A96" s="1"/>
      <c r="B96" s="242"/>
      <c r="C96" s="29"/>
      <c r="D96" s="246"/>
      <c r="E96" s="213"/>
      <c r="F96" s="213"/>
      <c r="G96" s="213"/>
      <c r="H96" s="213"/>
      <c r="I96" s="214"/>
      <c r="J96" s="214"/>
      <c r="K96" s="245"/>
      <c r="L96" s="29"/>
      <c r="M96" s="1"/>
      <c r="N96" s="1"/>
      <c r="O96" s="1"/>
      <c r="P96" s="1"/>
      <c r="Q96" s="1"/>
      <c r="R96" s="1"/>
      <c r="S96" s="1"/>
      <c r="T96" s="1"/>
      <c r="U96" s="1"/>
      <c r="V96" s="1"/>
      <c r="W96" s="1"/>
      <c r="X96" s="1"/>
      <c r="Y96" s="1"/>
      <c r="Z96" s="1"/>
    </row>
    <row r="97" spans="1:26" ht="44.25" customHeight="1">
      <c r="A97" s="1"/>
      <c r="B97" s="444" t="s">
        <v>276</v>
      </c>
      <c r="C97" s="359"/>
      <c r="D97" s="359"/>
      <c r="E97" s="359"/>
      <c r="F97" s="359"/>
      <c r="G97" s="359"/>
      <c r="H97" s="359"/>
      <c r="I97" s="360"/>
      <c r="J97" s="10"/>
      <c r="K97" s="10"/>
      <c r="L97" s="10"/>
      <c r="M97" s="1"/>
      <c r="N97" s="1"/>
      <c r="O97" s="1"/>
      <c r="P97" s="1"/>
      <c r="Q97" s="1"/>
      <c r="R97" s="1"/>
      <c r="S97" s="1"/>
      <c r="T97" s="1"/>
      <c r="U97" s="1"/>
      <c r="V97" s="1"/>
      <c r="W97" s="1"/>
      <c r="X97" s="1"/>
      <c r="Y97" s="1"/>
      <c r="Z97" s="1"/>
    </row>
    <row r="98" spans="1:26" ht="14.25" customHeight="1">
      <c r="A98" s="1"/>
      <c r="B98" s="444" t="s">
        <v>254</v>
      </c>
      <c r="C98" s="359"/>
      <c r="D98" s="359"/>
      <c r="E98" s="359"/>
      <c r="F98" s="359"/>
      <c r="G98" s="359"/>
      <c r="H98" s="359"/>
      <c r="I98" s="360"/>
      <c r="J98" s="29"/>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444"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Prostředí pro život).</v>
      </c>
      <c r="C100" s="359"/>
      <c r="D100" s="359"/>
      <c r="E100" s="359"/>
      <c r="F100" s="359"/>
      <c r="G100" s="359"/>
      <c r="H100" s="359"/>
      <c r="I100" s="359"/>
      <c r="J100" s="359"/>
      <c r="K100" s="360"/>
      <c r="L100" s="29"/>
      <c r="M100" s="1"/>
      <c r="N100" s="1"/>
      <c r="O100" s="1"/>
      <c r="P100" s="1"/>
      <c r="Q100" s="1"/>
      <c r="R100" s="1"/>
      <c r="S100" s="1"/>
      <c r="T100" s="1"/>
      <c r="U100" s="1"/>
      <c r="V100" s="1"/>
      <c r="W100" s="1"/>
      <c r="X100" s="1"/>
      <c r="Y100" s="1"/>
      <c r="Z100" s="1"/>
    </row>
    <row r="101" spans="1:26" ht="15" customHeight="1">
      <c r="A101" s="28"/>
      <c r="B101" s="136"/>
      <c r="C101" s="136"/>
      <c r="D101" s="136"/>
      <c r="E101" s="136"/>
      <c r="F101" s="136"/>
      <c r="G101" s="136"/>
      <c r="H101" s="136"/>
      <c r="I101" s="136"/>
      <c r="J101" s="136"/>
      <c r="K101" s="136"/>
      <c r="L101" s="11"/>
      <c r="M101" s="28"/>
      <c r="N101" s="28"/>
      <c r="O101" s="28"/>
      <c r="P101" s="28"/>
      <c r="Q101" s="28"/>
      <c r="R101" s="28"/>
      <c r="S101" s="28"/>
      <c r="T101" s="28"/>
      <c r="U101" s="28"/>
      <c r="V101" s="28"/>
      <c r="W101" s="28"/>
      <c r="X101" s="28"/>
      <c r="Y101" s="28"/>
      <c r="Z101" s="28"/>
    </row>
    <row r="102" spans="1:26" ht="15.75" customHeight="1">
      <c r="A102" s="28"/>
      <c r="B102" s="45" t="s">
        <v>255</v>
      </c>
      <c r="C102" s="136"/>
      <c r="D102" s="136"/>
      <c r="E102" s="136"/>
      <c r="F102" s="136"/>
      <c r="G102" s="136"/>
      <c r="H102" s="136"/>
      <c r="I102" s="136"/>
      <c r="J102" s="136"/>
      <c r="K102" s="136"/>
      <c r="L102" s="11"/>
      <c r="M102" s="28"/>
      <c r="N102" s="28"/>
      <c r="O102" s="28"/>
      <c r="P102" s="28"/>
      <c r="Q102" s="28"/>
      <c r="R102" s="28"/>
      <c r="S102" s="28"/>
      <c r="T102" s="28"/>
      <c r="U102" s="28"/>
      <c r="V102" s="28"/>
      <c r="W102" s="28"/>
      <c r="X102" s="28"/>
      <c r="Y102" s="28"/>
      <c r="Z102" s="28"/>
    </row>
    <row r="103" spans="1:26" ht="4.5" customHeight="1">
      <c r="A103" s="28"/>
      <c r="B103" s="223"/>
      <c r="C103" s="223"/>
      <c r="D103" s="223"/>
      <c r="E103" s="223"/>
      <c r="F103" s="223"/>
      <c r="G103" s="223"/>
      <c r="H103" s="223"/>
      <c r="I103" s="223"/>
      <c r="J103" s="223"/>
      <c r="K103" s="223"/>
      <c r="L103" s="11"/>
      <c r="M103" s="28"/>
      <c r="N103" s="28"/>
      <c r="O103" s="28"/>
      <c r="P103" s="28"/>
      <c r="Q103" s="28"/>
      <c r="R103" s="28"/>
      <c r="S103" s="28"/>
      <c r="T103" s="28"/>
      <c r="U103" s="28"/>
      <c r="V103" s="28"/>
      <c r="W103" s="28"/>
      <c r="X103" s="28"/>
      <c r="Y103" s="28"/>
      <c r="Z103" s="28"/>
    </row>
    <row r="104" spans="1:26" ht="15.75" customHeight="1">
      <c r="A104" s="1"/>
      <c r="B104" s="484" t="s">
        <v>256</v>
      </c>
      <c r="C104" s="247"/>
      <c r="D104" s="485" t="s">
        <v>227</v>
      </c>
      <c r="E104" s="479">
        <f t="shared" ref="E104:H104" si="11">E67*(1-E92)</f>
        <v>0</v>
      </c>
      <c r="F104" s="479">
        <f t="shared" si="11"/>
        <v>0</v>
      </c>
      <c r="G104" s="479">
        <f t="shared" si="11"/>
        <v>0</v>
      </c>
      <c r="H104" s="479">
        <f t="shared" si="11"/>
        <v>0</v>
      </c>
      <c r="I104" s="481">
        <f>SUM(E104:H105)</f>
        <v>0</v>
      </c>
      <c r="J104" s="29"/>
      <c r="K104" s="29"/>
      <c r="L104" s="106"/>
      <c r="M104" s="1"/>
      <c r="N104" s="1"/>
      <c r="O104" s="1"/>
      <c r="P104" s="1"/>
      <c r="Q104" s="1"/>
      <c r="R104" s="1"/>
      <c r="S104" s="1"/>
      <c r="T104" s="1"/>
      <c r="U104" s="1"/>
      <c r="V104" s="1"/>
      <c r="W104" s="1"/>
      <c r="X104" s="1"/>
      <c r="Y104" s="1"/>
      <c r="Z104" s="1"/>
    </row>
    <row r="105" spans="1:26" ht="13.5" customHeight="1">
      <c r="A105" s="28"/>
      <c r="B105" s="386"/>
      <c r="C105" s="247"/>
      <c r="D105" s="486"/>
      <c r="E105" s="480"/>
      <c r="F105" s="480"/>
      <c r="G105" s="480"/>
      <c r="H105" s="480"/>
      <c r="I105" s="482"/>
      <c r="J105" s="29"/>
      <c r="K105" s="29"/>
      <c r="L105" s="113"/>
      <c r="M105" s="28"/>
      <c r="N105" s="28"/>
      <c r="O105" s="28"/>
      <c r="P105" s="28"/>
      <c r="Q105" s="28"/>
      <c r="R105" s="28"/>
      <c r="S105" s="28"/>
      <c r="T105" s="28"/>
      <c r="U105" s="28"/>
      <c r="V105" s="28"/>
      <c r="W105" s="28"/>
      <c r="X105" s="28"/>
      <c r="Y105" s="28"/>
      <c r="Z105" s="28"/>
    </row>
    <row r="106" spans="1:26" ht="9" customHeight="1">
      <c r="A106" s="28"/>
      <c r="B106" s="223"/>
      <c r="C106" s="247"/>
      <c r="D106" s="223"/>
      <c r="E106" s="223"/>
      <c r="F106" s="223"/>
      <c r="G106" s="223"/>
      <c r="H106" s="223"/>
      <c r="I106" s="223"/>
      <c r="J106" s="223"/>
      <c r="K106" s="29"/>
      <c r="L106" s="113"/>
      <c r="M106" s="28"/>
      <c r="N106" s="28"/>
      <c r="O106" s="28"/>
      <c r="P106" s="28"/>
      <c r="Q106" s="28"/>
      <c r="R106" s="28"/>
      <c r="S106" s="28"/>
      <c r="T106" s="28"/>
      <c r="U106" s="28"/>
      <c r="V106" s="28"/>
      <c r="W106" s="28"/>
      <c r="X106" s="28"/>
      <c r="Y106" s="28"/>
      <c r="Z106" s="28"/>
    </row>
    <row r="107" spans="1:26" ht="15.75" customHeight="1">
      <c r="A107" s="1"/>
      <c r="B107" s="1"/>
      <c r="C107" s="72"/>
      <c r="D107" s="72"/>
      <c r="E107" s="72"/>
      <c r="F107" s="72"/>
      <c r="G107" s="72"/>
      <c r="H107" s="72"/>
      <c r="I107" s="72"/>
      <c r="J107" s="72"/>
      <c r="K107" s="72"/>
      <c r="L107" s="72"/>
      <c r="M107" s="1"/>
      <c r="N107" s="1"/>
      <c r="O107" s="1"/>
      <c r="P107" s="1"/>
      <c r="Q107" s="1"/>
      <c r="R107" s="1"/>
      <c r="S107" s="1"/>
      <c r="T107" s="1"/>
      <c r="U107" s="1"/>
      <c r="V107" s="1"/>
      <c r="W107" s="1"/>
      <c r="X107" s="1"/>
      <c r="Y107" s="1"/>
      <c r="Z107" s="1"/>
    </row>
    <row r="108" spans="1:26" ht="15.75" customHeight="1">
      <c r="A108" s="1"/>
      <c r="B108" s="42" t="s">
        <v>257</v>
      </c>
      <c r="C108" s="23"/>
      <c r="D108" s="23"/>
      <c r="E108" s="23"/>
      <c r="F108" s="23"/>
      <c r="G108" s="23"/>
      <c r="H108" s="23"/>
      <c r="I108" s="23"/>
      <c r="J108" s="23"/>
      <c r="K108" s="23"/>
      <c r="L108" s="106"/>
      <c r="M108" s="1"/>
      <c r="N108" s="1"/>
      <c r="O108" s="1"/>
      <c r="P108" s="1"/>
      <c r="Q108" s="1"/>
      <c r="R108" s="1"/>
      <c r="S108" s="1"/>
      <c r="T108" s="1"/>
      <c r="U108" s="1"/>
      <c r="V108" s="1"/>
      <c r="W108" s="1"/>
      <c r="X108" s="1"/>
      <c r="Y108" s="1"/>
      <c r="Z108" s="1"/>
    </row>
    <row r="109" spans="1:26" ht="4.5" customHeight="1">
      <c r="A109" s="1"/>
      <c r="B109" s="165"/>
      <c r="C109" s="165"/>
      <c r="D109" s="165"/>
      <c r="E109" s="165"/>
      <c r="F109" s="165"/>
      <c r="G109" s="248"/>
      <c r="H109" s="165"/>
      <c r="I109" s="165"/>
      <c r="J109" s="165"/>
      <c r="K109" s="165"/>
      <c r="L109" s="106"/>
      <c r="M109" s="1"/>
      <c r="N109" s="1"/>
      <c r="O109" s="1"/>
      <c r="P109" s="1"/>
      <c r="Q109" s="1"/>
      <c r="R109" s="1"/>
      <c r="S109" s="1"/>
      <c r="T109" s="1"/>
      <c r="U109" s="1"/>
      <c r="V109" s="1"/>
      <c r="W109" s="1"/>
      <c r="X109" s="1"/>
      <c r="Y109" s="1"/>
      <c r="Z109" s="1"/>
    </row>
    <row r="110" spans="1:26" ht="36" customHeight="1">
      <c r="A110" s="1"/>
      <c r="B110" s="159" t="s">
        <v>258</v>
      </c>
      <c r="C110" s="29"/>
      <c r="D110" s="249" t="s">
        <v>259</v>
      </c>
      <c r="E110" s="250">
        <f>$I$67</f>
        <v>0</v>
      </c>
      <c r="F110" s="29"/>
      <c r="G110" s="29"/>
      <c r="H110" s="249" t="s">
        <v>260</v>
      </c>
      <c r="I110" s="250">
        <f>$I$88</f>
        <v>0</v>
      </c>
      <c r="J110" s="29"/>
      <c r="K110" s="29"/>
      <c r="L110" s="106"/>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6"/>
      <c r="M111" s="1"/>
      <c r="N111" s="1"/>
      <c r="O111" s="1"/>
      <c r="P111" s="1"/>
      <c r="Q111" s="1"/>
      <c r="R111" s="1"/>
      <c r="S111" s="1"/>
      <c r="T111" s="1"/>
      <c r="U111" s="1"/>
      <c r="V111" s="1"/>
      <c r="W111" s="1"/>
      <c r="X111" s="1"/>
      <c r="Y111" s="1"/>
      <c r="Z111" s="1"/>
    </row>
    <row r="112" spans="1:26" ht="15.75" customHeight="1">
      <c r="A112" s="28"/>
      <c r="B112" s="260"/>
      <c r="C112" s="261"/>
      <c r="D112" s="262"/>
      <c r="E112" s="263"/>
      <c r="F112" s="263"/>
      <c r="G112" s="263"/>
      <c r="H112" s="264"/>
      <c r="I112" s="11"/>
      <c r="J112" s="11"/>
      <c r="K112" s="11"/>
      <c r="L112" s="77"/>
      <c r="M112" s="28"/>
      <c r="N112" s="28"/>
      <c r="O112" s="28"/>
      <c r="P112" s="28"/>
      <c r="Q112" s="28"/>
      <c r="R112" s="28"/>
      <c r="S112" s="28"/>
      <c r="T112" s="28"/>
      <c r="U112" s="28"/>
      <c r="V112" s="28"/>
      <c r="W112" s="28"/>
      <c r="X112" s="28"/>
      <c r="Y112" s="28"/>
      <c r="Z112" s="28"/>
    </row>
    <row r="113" spans="1:26" ht="15.75" customHeight="1">
      <c r="A113" s="28"/>
      <c r="B113" s="260"/>
      <c r="C113" s="261"/>
      <c r="D113" s="262"/>
      <c r="E113" s="263"/>
      <c r="F113" s="263"/>
      <c r="G113" s="263"/>
      <c r="H113" s="264"/>
      <c r="I113" s="11"/>
      <c r="J113" s="11"/>
      <c r="K113" s="11"/>
      <c r="L113" s="77"/>
      <c r="M113" s="28"/>
      <c r="N113" s="28"/>
      <c r="O113" s="28"/>
      <c r="P113" s="28"/>
      <c r="Q113" s="28"/>
      <c r="R113" s="28"/>
      <c r="S113" s="28"/>
      <c r="T113" s="28"/>
      <c r="U113" s="28"/>
      <c r="V113" s="28"/>
      <c r="W113" s="28"/>
      <c r="X113" s="28"/>
      <c r="Y113" s="28"/>
      <c r="Z113" s="28"/>
    </row>
    <row r="114" spans="1:26" ht="15.75" customHeight="1">
      <c r="A114" s="1"/>
      <c r="B114" s="32"/>
      <c r="C114" s="32"/>
      <c r="D114" s="32"/>
      <c r="E114" s="32"/>
      <c r="F114" s="32"/>
      <c r="G114" s="32"/>
      <c r="H114" s="32"/>
      <c r="I114" s="422" t="str">
        <f>Pokyny!E48</f>
        <v xml:space="preserve"> Verze 1: září 2022.</v>
      </c>
      <c r="J114" s="359"/>
      <c r="K114" s="483"/>
      <c r="L114" s="72"/>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08"/>
      <c r="L115" s="72"/>
      <c r="M115" s="1"/>
      <c r="N115" s="1"/>
      <c r="O115" s="1"/>
      <c r="P115" s="1"/>
      <c r="Q115" s="1"/>
      <c r="R115" s="1"/>
      <c r="S115" s="1"/>
      <c r="T115" s="1"/>
      <c r="U115" s="1"/>
      <c r="V115" s="1"/>
      <c r="W115" s="1"/>
      <c r="X115" s="1"/>
      <c r="Y115" s="1"/>
      <c r="Z115" s="1"/>
    </row>
    <row r="116" spans="1:26" ht="15.75" customHeight="1">
      <c r="A116" s="1"/>
      <c r="B116" s="71"/>
      <c r="C116" s="71"/>
      <c r="D116" s="71"/>
      <c r="E116" s="71"/>
      <c r="F116" s="71"/>
      <c r="G116" s="71"/>
      <c r="H116" s="71"/>
      <c r="I116" s="71"/>
      <c r="J116" s="71"/>
      <c r="K116" s="252"/>
      <c r="L116" s="72"/>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2"/>
      <c r="L117" s="72"/>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2"/>
      <c r="L118" s="72"/>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2"/>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16" t="s">
        <v>15</v>
      </c>
      <c r="J120" s="397"/>
      <c r="K120" s="397"/>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pw8HZxmZ20XJeWxvk8BQEBAmRrl/lZSrS1JG7b7LyySWSesh9pyKMRyUfARt+T0WiOYN4TzQScX4qE/8b5AMCg==" saltValue="YGIpXfFOLlYYGXKUGt1WCg==" spinCount="100000" sheet="1" objects="1" scenario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workbookViewId="0">
      <selection activeCell="B3" sqref="B3:G3"/>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73" t="s">
        <v>277</v>
      </c>
      <c r="C3" s="474"/>
      <c r="D3" s="474"/>
      <c r="E3" s="474"/>
      <c r="F3" s="474"/>
      <c r="G3" s="475"/>
      <c r="H3" s="126"/>
      <c r="I3" s="126"/>
      <c r="J3" s="126"/>
      <c r="K3" s="126"/>
      <c r="L3" s="1"/>
      <c r="M3" s="1"/>
      <c r="N3" s="1"/>
      <c r="O3" s="1"/>
      <c r="P3" s="1"/>
      <c r="Q3" s="1"/>
      <c r="R3" s="1"/>
      <c r="S3" s="1"/>
      <c r="T3" s="1"/>
      <c r="U3" s="1"/>
      <c r="V3" s="1"/>
      <c r="W3" s="1"/>
      <c r="X3" s="1"/>
      <c r="Y3" s="1"/>
      <c r="Z3" s="1"/>
    </row>
    <row r="4" spans="1:26" ht="15.75" customHeight="1">
      <c r="A4" s="1"/>
      <c r="B4" s="253"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
      </c>
      <c r="C4" s="127"/>
      <c r="D4" s="72"/>
      <c r="E4" s="72"/>
      <c r="F4" s="72"/>
      <c r="G4" s="72"/>
      <c r="H4" s="72"/>
      <c r="I4" s="72"/>
      <c r="J4" s="72"/>
      <c r="K4" s="72"/>
      <c r="L4" s="72"/>
      <c r="M4" s="1"/>
      <c r="N4" s="1"/>
      <c r="O4" s="1"/>
      <c r="P4" s="1"/>
      <c r="Q4" s="1"/>
      <c r="R4" s="1"/>
      <c r="S4" s="1"/>
      <c r="T4" s="1"/>
      <c r="U4" s="1"/>
      <c r="V4" s="1"/>
      <c r="W4" s="1"/>
      <c r="X4" s="1"/>
      <c r="Y4" s="1"/>
      <c r="Z4" s="1"/>
    </row>
    <row r="5" spans="1:26" ht="15.75" customHeight="1">
      <c r="A5" s="1"/>
      <c r="B5" s="105"/>
      <c r="C5" s="105"/>
      <c r="D5" s="72"/>
      <c r="E5" s="72"/>
      <c r="F5" s="72"/>
      <c r="G5" s="72"/>
      <c r="H5" s="72"/>
      <c r="I5" s="72"/>
      <c r="J5" s="72"/>
      <c r="K5" s="72"/>
      <c r="L5" s="72"/>
      <c r="M5" s="1"/>
      <c r="N5" s="1"/>
      <c r="O5" s="1"/>
      <c r="P5" s="1"/>
      <c r="Q5" s="1"/>
      <c r="R5" s="1"/>
      <c r="S5" s="1"/>
      <c r="T5" s="1"/>
      <c r="U5" s="1"/>
      <c r="V5" s="1"/>
      <c r="W5" s="1"/>
      <c r="X5" s="1"/>
      <c r="Y5" s="1"/>
      <c r="Z5" s="1"/>
    </row>
    <row r="6" spans="1:26" ht="24" customHeight="1">
      <c r="A6" s="1"/>
      <c r="B6" s="365" t="s">
        <v>278</v>
      </c>
      <c r="C6" s="366"/>
      <c r="D6" s="366"/>
      <c r="E6" s="366"/>
      <c r="F6" s="366"/>
      <c r="G6" s="366"/>
      <c r="H6" s="366"/>
      <c r="I6" s="366"/>
      <c r="J6" s="366"/>
      <c r="K6" s="367"/>
      <c r="L6" s="128"/>
      <c r="M6" s="1"/>
      <c r="N6" s="1"/>
      <c r="O6" s="1"/>
      <c r="P6" s="1"/>
      <c r="Q6" s="1"/>
      <c r="R6" s="1"/>
      <c r="S6" s="1"/>
      <c r="T6" s="1"/>
      <c r="U6" s="1"/>
      <c r="V6" s="1"/>
      <c r="W6" s="1"/>
      <c r="X6" s="1"/>
      <c r="Y6" s="1"/>
      <c r="Z6" s="1"/>
    </row>
    <row r="7" spans="1:26" ht="15.75" customHeight="1">
      <c r="A7" s="1"/>
      <c r="B7" s="105"/>
      <c r="C7" s="105"/>
      <c r="D7" s="108"/>
      <c r="E7" s="108"/>
      <c r="F7" s="108"/>
      <c r="G7" s="108"/>
      <c r="H7" s="108"/>
      <c r="I7" s="108"/>
      <c r="J7" s="108"/>
      <c r="K7" s="108"/>
      <c r="L7" s="108"/>
      <c r="M7" s="1"/>
      <c r="N7" s="1"/>
      <c r="O7" s="1"/>
      <c r="P7" s="1"/>
      <c r="Q7" s="1"/>
      <c r="R7" s="1"/>
      <c r="S7" s="1"/>
      <c r="T7" s="1"/>
      <c r="U7" s="1"/>
      <c r="V7" s="1"/>
      <c r="W7" s="1"/>
      <c r="X7" s="1"/>
      <c r="Y7" s="1"/>
      <c r="Z7" s="1"/>
    </row>
    <row r="8" spans="1:26" ht="15.75" customHeight="1">
      <c r="A8" s="1"/>
      <c r="B8" s="129" t="s">
        <v>263</v>
      </c>
      <c r="C8" s="105"/>
      <c r="D8" s="476" t="str">
        <f>IF('Identifikační údaje'!D25&lt;=2,"",IF('Další účastník 2'!D15="","Chybí doplnit obchodní jméno na listu Další účastník 2",'Další účastník 2'!D15))</f>
        <v>Chybí doplnit obchodní jméno na listu Další účastník 2</v>
      </c>
      <c r="E8" s="397"/>
      <c r="F8" s="397"/>
      <c r="G8" s="130"/>
      <c r="H8" s="254"/>
      <c r="I8" s="254"/>
      <c r="J8" s="23"/>
      <c r="K8" s="23"/>
      <c r="L8" s="23"/>
      <c r="M8" s="1"/>
      <c r="N8" s="1"/>
      <c r="O8" s="1"/>
      <c r="P8" s="1"/>
      <c r="Q8" s="1"/>
      <c r="R8" s="1"/>
      <c r="S8" s="1"/>
      <c r="T8" s="1"/>
      <c r="U8" s="1"/>
      <c r="V8" s="1"/>
      <c r="W8" s="1"/>
      <c r="X8" s="1"/>
      <c r="Y8" s="1"/>
      <c r="Z8" s="1"/>
    </row>
    <row r="9" spans="1:26" ht="15.75" customHeight="1">
      <c r="A9" s="1"/>
      <c r="B9" s="105"/>
      <c r="C9" s="105"/>
      <c r="D9" s="131"/>
      <c r="E9" s="23"/>
      <c r="F9" s="23"/>
      <c r="G9" s="23"/>
      <c r="H9" s="23"/>
      <c r="I9" s="23"/>
      <c r="J9" s="23"/>
      <c r="K9" s="23"/>
      <c r="L9" s="23"/>
      <c r="M9" s="1"/>
      <c r="N9" s="1"/>
      <c r="O9" s="1"/>
      <c r="P9" s="1"/>
      <c r="Q9" s="1"/>
      <c r="R9" s="1"/>
      <c r="S9" s="1"/>
      <c r="T9" s="1"/>
      <c r="U9" s="1"/>
      <c r="V9" s="1"/>
      <c r="W9" s="1"/>
      <c r="X9" s="1"/>
      <c r="Y9" s="1"/>
      <c r="Z9" s="1"/>
    </row>
    <row r="10" spans="1:26" ht="15.75" customHeight="1">
      <c r="A10" s="1"/>
      <c r="B10" s="42" t="s">
        <v>264</v>
      </c>
      <c r="C10" s="116"/>
      <c r="D10" s="131"/>
      <c r="E10" s="131"/>
      <c r="F10" s="477"/>
      <c r="G10" s="359"/>
      <c r="H10" s="360"/>
      <c r="I10" s="94"/>
      <c r="J10" s="11"/>
      <c r="K10" s="11"/>
      <c r="L10" s="11"/>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5" t="s">
        <v>163</v>
      </c>
      <c r="C12" s="29"/>
      <c r="D12" s="478" t="str">
        <f>IF('Identifikační údaje'!D25&lt;=2,"",IF('Další účastník 2'!$D$19="Vyberte možnost:","Chybí doplnit na listu Další účastník 2",číselníky!X16))</f>
        <v>Chybí doplnit na listu Další účastník 2</v>
      </c>
      <c r="E12" s="360"/>
      <c r="F12" s="29"/>
      <c r="G12" s="29"/>
      <c r="H12" s="29"/>
      <c r="I12" s="29"/>
      <c r="J12" s="29"/>
      <c r="K12" s="29"/>
      <c r="L12" s="29"/>
      <c r="M12" s="1"/>
      <c r="N12" s="1"/>
      <c r="O12" s="1"/>
      <c r="P12" s="1"/>
      <c r="Q12" s="1"/>
      <c r="R12" s="1"/>
      <c r="S12" s="1"/>
      <c r="T12" s="1"/>
      <c r="U12" s="1"/>
      <c r="V12" s="1"/>
      <c r="W12" s="1"/>
      <c r="X12" s="1"/>
      <c r="Y12" s="1"/>
      <c r="Z12" s="1"/>
    </row>
    <row r="13" spans="1:26" ht="15" customHeight="1">
      <c r="A13" s="1"/>
      <c r="B13" s="15"/>
      <c r="C13" s="29"/>
      <c r="D13" s="15"/>
      <c r="E13" s="133"/>
      <c r="F13" s="29"/>
      <c r="G13" s="29"/>
      <c r="H13" s="29"/>
      <c r="I13" s="29"/>
      <c r="J13" s="29"/>
      <c r="K13" s="29"/>
      <c r="L13" s="29"/>
      <c r="M13" s="1"/>
      <c r="N13" s="1"/>
      <c r="O13" s="1"/>
      <c r="P13" s="1"/>
      <c r="Q13" s="1"/>
      <c r="R13" s="1"/>
      <c r="S13" s="1"/>
      <c r="T13" s="1"/>
      <c r="U13" s="1"/>
      <c r="V13" s="1"/>
      <c r="W13" s="1"/>
      <c r="X13" s="1"/>
      <c r="Y13" s="1"/>
      <c r="Z13" s="1"/>
    </row>
    <row r="14" spans="1:26" ht="15" customHeight="1">
      <c r="A14" s="1"/>
      <c r="B14" s="428" t="s">
        <v>265</v>
      </c>
      <c r="C14" s="29"/>
      <c r="D14" s="469"/>
      <c r="E14" s="470" t="str">
        <f>IF('Identifikační údaje'!D25="Vyberte možnost:","",IF('Identifikační údaje'!D25&lt;=2,"",IF(D14="","     Nevyplněno","")))</f>
        <v/>
      </c>
      <c r="F14" s="371"/>
      <c r="G14" s="29"/>
      <c r="H14" s="29"/>
      <c r="I14" s="29"/>
      <c r="J14" s="29"/>
      <c r="K14" s="29"/>
      <c r="L14" s="29"/>
      <c r="M14" s="1"/>
      <c r="N14" s="1"/>
      <c r="O14" s="1"/>
      <c r="P14" s="1"/>
      <c r="Q14" s="1"/>
      <c r="R14" s="1"/>
      <c r="S14" s="1"/>
      <c r="T14" s="1"/>
      <c r="U14" s="1"/>
      <c r="V14" s="1"/>
      <c r="W14" s="1"/>
      <c r="X14" s="1"/>
      <c r="Y14" s="1"/>
      <c r="Z14" s="1"/>
    </row>
    <row r="15" spans="1:26" ht="15" customHeight="1">
      <c r="A15" s="1"/>
      <c r="B15" s="386"/>
      <c r="C15" s="29"/>
      <c r="D15" s="430"/>
      <c r="E15" s="471"/>
      <c r="F15" s="373"/>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4"/>
      <c r="F16" s="29"/>
      <c r="G16" s="29"/>
      <c r="H16" s="29"/>
      <c r="I16" s="29"/>
      <c r="J16" s="29"/>
      <c r="K16" s="29"/>
      <c r="L16" s="29"/>
      <c r="M16" s="1"/>
      <c r="N16" s="1"/>
      <c r="O16" s="1"/>
      <c r="P16" s="1"/>
      <c r="Q16" s="1"/>
      <c r="R16" s="1"/>
      <c r="S16" s="1"/>
      <c r="T16" s="1"/>
      <c r="U16" s="1"/>
      <c r="V16" s="1"/>
      <c r="W16" s="1"/>
      <c r="X16" s="1"/>
      <c r="Y16" s="1"/>
      <c r="Z16" s="1"/>
    </row>
    <row r="17" spans="1:26" ht="42.75" customHeight="1">
      <c r="A17" s="1"/>
      <c r="B17" s="421" t="s">
        <v>279</v>
      </c>
      <c r="C17" s="359"/>
      <c r="D17" s="359"/>
      <c r="E17" s="359"/>
      <c r="F17" s="359"/>
      <c r="G17" s="359"/>
      <c r="H17" s="360"/>
      <c r="I17" s="49"/>
      <c r="J17" s="159"/>
      <c r="K17" s="159"/>
      <c r="L17" s="159"/>
      <c r="M17" s="1"/>
      <c r="N17" s="1"/>
      <c r="O17" s="1"/>
      <c r="P17" s="1"/>
      <c r="Q17" s="1"/>
      <c r="R17" s="1"/>
      <c r="S17" s="1"/>
      <c r="T17" s="1"/>
      <c r="U17" s="1"/>
      <c r="V17" s="1"/>
      <c r="W17" s="1"/>
      <c r="X17" s="1"/>
      <c r="Y17" s="1"/>
      <c r="Z17" s="1"/>
    </row>
    <row r="18" spans="1:26" ht="54.75" customHeight="1">
      <c r="A18" s="1"/>
      <c r="B18" s="444" t="s">
        <v>280</v>
      </c>
      <c r="C18" s="359"/>
      <c r="D18" s="359"/>
      <c r="E18" s="359"/>
      <c r="F18" s="359"/>
      <c r="G18" s="359"/>
      <c r="H18" s="359"/>
      <c r="I18" s="359"/>
      <c r="J18" s="359"/>
      <c r="K18" s="359"/>
      <c r="L18" s="360"/>
      <c r="M18" s="1"/>
      <c r="N18" s="1"/>
      <c r="O18" s="1"/>
      <c r="P18" s="1"/>
      <c r="Q18" s="1"/>
      <c r="R18" s="1"/>
      <c r="S18" s="1"/>
      <c r="T18" s="1"/>
      <c r="U18" s="1"/>
      <c r="V18" s="1"/>
      <c r="W18" s="1"/>
      <c r="X18" s="1"/>
      <c r="Y18" s="1"/>
      <c r="Z18" s="1"/>
    </row>
    <row r="19" spans="1:26" ht="3" customHeight="1">
      <c r="A19" s="28"/>
      <c r="B19" s="136"/>
      <c r="C19" s="136"/>
      <c r="D19" s="136"/>
      <c r="E19" s="136"/>
      <c r="F19" s="136"/>
      <c r="G19" s="136"/>
      <c r="H19" s="136"/>
      <c r="I19" s="136"/>
      <c r="J19" s="136"/>
      <c r="K19" s="136"/>
      <c r="L19" s="136"/>
      <c r="M19" s="28"/>
      <c r="N19" s="28"/>
      <c r="O19" s="28"/>
      <c r="P19" s="28"/>
      <c r="Q19" s="28"/>
      <c r="R19" s="28"/>
      <c r="S19" s="28"/>
      <c r="T19" s="28"/>
      <c r="U19" s="28"/>
      <c r="V19" s="28"/>
      <c r="W19" s="28"/>
      <c r="X19" s="28"/>
      <c r="Y19" s="28"/>
      <c r="Z19" s="28"/>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6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Prostředí pro život.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7" t="s">
        <v>201</v>
      </c>
      <c r="E21" s="138" t="s">
        <v>202</v>
      </c>
      <c r="F21" s="139" t="s">
        <v>203</v>
      </c>
      <c r="G21" s="139" t="s">
        <v>204</v>
      </c>
      <c r="H21" s="140" t="s">
        <v>205</v>
      </c>
      <c r="I21" s="29"/>
      <c r="J21" s="29"/>
      <c r="K21" s="29"/>
      <c r="L21" s="29"/>
      <c r="M21" s="1"/>
      <c r="N21" s="1"/>
      <c r="O21" s="1"/>
      <c r="P21" s="1"/>
      <c r="Q21" s="1"/>
      <c r="R21" s="1"/>
      <c r="S21" s="1"/>
      <c r="T21" s="1"/>
      <c r="U21" s="1"/>
      <c r="V21" s="1"/>
      <c r="W21" s="1"/>
      <c r="X21" s="1"/>
      <c r="Y21" s="1"/>
      <c r="Z21" s="1"/>
    </row>
    <row r="22" spans="1:26" ht="30.75" customHeight="1">
      <c r="A22" s="1"/>
      <c r="B22" s="386"/>
      <c r="C22" s="29"/>
      <c r="D22" s="141" t="s">
        <v>206</v>
      </c>
      <c r="E22" s="142">
        <v>0.7</v>
      </c>
      <c r="F22" s="142">
        <v>0.45</v>
      </c>
      <c r="G22" s="142">
        <v>0.8</v>
      </c>
      <c r="H22" s="143">
        <v>0.6</v>
      </c>
      <c r="I22" s="29"/>
      <c r="J22" s="29"/>
      <c r="K22" s="29"/>
      <c r="L22" s="29"/>
      <c r="M22" s="1"/>
      <c r="N22" s="1"/>
      <c r="O22" s="1"/>
      <c r="P22" s="1"/>
      <c r="Q22" s="1"/>
      <c r="R22" s="1"/>
      <c r="S22" s="1"/>
      <c r="T22" s="1"/>
      <c r="U22" s="1"/>
      <c r="V22" s="1"/>
      <c r="W22" s="1"/>
      <c r="X22" s="1"/>
      <c r="Y22" s="1"/>
      <c r="Z22" s="1"/>
    </row>
    <row r="23" spans="1:26" ht="30.75" customHeight="1">
      <c r="A23" s="1"/>
      <c r="B23" s="29"/>
      <c r="C23" s="29"/>
      <c r="D23" s="141" t="s">
        <v>207</v>
      </c>
      <c r="E23" s="144">
        <v>0.6</v>
      </c>
      <c r="F23" s="144">
        <v>0.35</v>
      </c>
      <c r="G23" s="144">
        <v>0.75</v>
      </c>
      <c r="H23" s="145">
        <v>0.5</v>
      </c>
      <c r="I23" s="29"/>
      <c r="J23" s="29"/>
      <c r="K23" s="29"/>
      <c r="L23" s="29"/>
      <c r="M23" s="1"/>
      <c r="N23" s="1"/>
      <c r="O23" s="1"/>
      <c r="P23" s="1"/>
      <c r="Q23" s="1"/>
      <c r="R23" s="1"/>
      <c r="S23" s="1"/>
      <c r="T23" s="1"/>
      <c r="U23" s="1"/>
      <c r="V23" s="1"/>
      <c r="W23" s="1"/>
      <c r="X23" s="1"/>
      <c r="Y23" s="1"/>
      <c r="Z23" s="1"/>
    </row>
    <row r="24" spans="1:26" ht="30.75" customHeight="1">
      <c r="A24" s="1"/>
      <c r="B24" s="29"/>
      <c r="C24" s="29"/>
      <c r="D24" s="146" t="s">
        <v>208</v>
      </c>
      <c r="E24" s="142">
        <v>0.5</v>
      </c>
      <c r="F24" s="142">
        <v>0.25</v>
      </c>
      <c r="G24" s="142">
        <v>0.65</v>
      </c>
      <c r="H24" s="143">
        <v>0.4</v>
      </c>
      <c r="I24" s="29"/>
      <c r="J24" s="29"/>
      <c r="K24" s="29"/>
      <c r="L24" s="29"/>
      <c r="M24" s="1"/>
      <c r="N24" s="1"/>
      <c r="O24" s="1"/>
      <c r="P24" s="1"/>
      <c r="Q24" s="1"/>
      <c r="R24" s="1"/>
      <c r="S24" s="1"/>
      <c r="T24" s="1"/>
      <c r="U24" s="1"/>
      <c r="V24" s="1"/>
      <c r="W24" s="1"/>
      <c r="X24" s="1"/>
      <c r="Y24" s="1"/>
      <c r="Z24" s="1"/>
    </row>
    <row r="25" spans="1:26" ht="30.75" customHeight="1">
      <c r="A25" s="1"/>
      <c r="B25" s="29"/>
      <c r="C25" s="29"/>
      <c r="D25" s="147" t="s">
        <v>209</v>
      </c>
      <c r="E25" s="148">
        <v>1</v>
      </c>
      <c r="F25" s="148">
        <v>1</v>
      </c>
      <c r="G25" s="148">
        <v>1</v>
      </c>
      <c r="H25" s="149">
        <v>1</v>
      </c>
      <c r="I25" s="29"/>
      <c r="J25" s="29"/>
      <c r="K25" s="29"/>
      <c r="L25" s="29"/>
      <c r="M25" s="1"/>
      <c r="N25" s="1"/>
      <c r="O25" s="1"/>
      <c r="P25" s="1"/>
      <c r="Q25" s="1"/>
      <c r="R25" s="1"/>
      <c r="S25" s="1"/>
      <c r="T25" s="1"/>
      <c r="U25" s="1"/>
      <c r="V25" s="1"/>
      <c r="W25" s="1"/>
      <c r="X25" s="1"/>
      <c r="Y25" s="1"/>
      <c r="Z25" s="1"/>
    </row>
    <row r="26" spans="1:26" ht="12.75" customHeight="1">
      <c r="A26" s="1"/>
      <c r="B26" s="29"/>
      <c r="C26" s="29"/>
      <c r="D26" s="150"/>
      <c r="E26" s="151"/>
      <c r="F26" s="151"/>
      <c r="G26" s="151"/>
      <c r="H26" s="151"/>
      <c r="I26" s="151"/>
      <c r="J26" s="29"/>
      <c r="K26" s="29"/>
      <c r="L26" s="29"/>
      <c r="M26" s="1"/>
      <c r="N26" s="1"/>
      <c r="O26" s="1"/>
      <c r="P26" s="1"/>
      <c r="Q26" s="1"/>
      <c r="R26" s="1"/>
      <c r="S26" s="1"/>
      <c r="T26" s="1"/>
      <c r="U26" s="1"/>
      <c r="V26" s="1"/>
      <c r="W26" s="1"/>
      <c r="X26" s="1"/>
      <c r="Y26" s="1"/>
      <c r="Z26" s="1"/>
    </row>
    <row r="27" spans="1:26" ht="30.75" customHeight="1">
      <c r="A27" s="1"/>
      <c r="B27" s="56"/>
      <c r="C27" s="29"/>
      <c r="D27" s="152" t="s">
        <v>210</v>
      </c>
      <c r="E27" s="153">
        <f>IF($D$12="",0,IF($D$12="Chybí doplnit na listu Další účastník 2",0,IF(D14="ANO",číselníky!AH6,číselníky!AH8)))</f>
        <v>0</v>
      </c>
      <c r="F27" s="154">
        <f>IF($D$12="",0,IF($D$12="Chybí doplnit na listu Další účastník 2",0,IF(D14="ANO",číselníky!AI6,číselníky!AI8)))</f>
        <v>0</v>
      </c>
      <c r="G27" s="466" t="s">
        <v>211</v>
      </c>
      <c r="H27" s="360"/>
      <c r="I27" s="265"/>
      <c r="J27" s="155"/>
      <c r="K27" s="29"/>
      <c r="L27" s="29"/>
      <c r="M27" s="1"/>
      <c r="N27" s="1"/>
      <c r="O27" s="1"/>
      <c r="P27" s="1"/>
      <c r="Q27" s="1"/>
      <c r="R27" s="1"/>
      <c r="S27" s="1"/>
      <c r="T27" s="1"/>
      <c r="U27" s="1"/>
      <c r="V27" s="1"/>
      <c r="W27" s="1"/>
      <c r="X27" s="1"/>
      <c r="Y27" s="1"/>
      <c r="Z27" s="1"/>
    </row>
    <row r="28" spans="1:26" ht="9" customHeight="1">
      <c r="A28" s="1"/>
      <c r="B28" s="29"/>
      <c r="C28" s="29"/>
      <c r="D28" s="29"/>
      <c r="E28" s="156"/>
      <c r="F28" s="156"/>
      <c r="G28" s="156"/>
      <c r="H28" s="29"/>
      <c r="I28" s="29"/>
      <c r="J28" s="29"/>
      <c r="K28" s="29"/>
      <c r="L28" s="29"/>
      <c r="M28" s="1"/>
      <c r="N28" s="1"/>
      <c r="O28" s="1"/>
      <c r="P28" s="1"/>
      <c r="Q28" s="1"/>
      <c r="R28" s="1"/>
      <c r="S28" s="1"/>
      <c r="T28" s="1"/>
      <c r="U28" s="1"/>
      <c r="V28" s="1"/>
      <c r="W28" s="1"/>
      <c r="X28" s="1"/>
      <c r="Y28" s="1"/>
      <c r="Z28" s="1"/>
    </row>
    <row r="29" spans="1:26" ht="15" customHeight="1">
      <c r="A29" s="28"/>
      <c r="B29" s="157"/>
      <c r="C29" s="157"/>
      <c r="D29" s="157"/>
      <c r="E29" s="157"/>
      <c r="F29" s="157"/>
      <c r="G29" s="157"/>
      <c r="H29" s="157"/>
      <c r="I29" s="157"/>
      <c r="J29" s="157"/>
      <c r="K29" s="11"/>
      <c r="L29" s="11"/>
      <c r="M29" s="28"/>
      <c r="N29" s="28"/>
      <c r="O29" s="28"/>
      <c r="P29" s="28"/>
      <c r="Q29" s="28"/>
      <c r="R29" s="28"/>
      <c r="S29" s="28"/>
      <c r="T29" s="28"/>
      <c r="U29" s="28"/>
      <c r="V29" s="28"/>
      <c r="W29" s="28"/>
      <c r="X29" s="28"/>
      <c r="Y29" s="28"/>
      <c r="Z29" s="28"/>
    </row>
    <row r="30" spans="1:26" ht="15.75" customHeight="1">
      <c r="A30" s="1"/>
      <c r="B30" s="467" t="str">
        <f>"Maximální míra podpory dle programu "&amp;číselníky!AF44</f>
        <v>Maximální míra podpory dle programu Prostředí pro život</v>
      </c>
      <c r="C30" s="366"/>
      <c r="D30" s="415"/>
      <c r="E30" s="108"/>
      <c r="F30" s="108"/>
      <c r="G30" s="108"/>
      <c r="H30" s="108"/>
      <c r="I30" s="108"/>
      <c r="J30" s="108"/>
      <c r="K30" s="108"/>
      <c r="L30" s="108"/>
      <c r="M30" s="1"/>
      <c r="N30" s="1"/>
      <c r="O30" s="1"/>
      <c r="P30" s="1"/>
      <c r="Q30" s="1"/>
      <c r="R30" s="1"/>
      <c r="S30" s="1"/>
      <c r="T30" s="1"/>
      <c r="U30" s="1"/>
      <c r="V30" s="1"/>
      <c r="W30" s="1"/>
      <c r="X30" s="1"/>
      <c r="Y30" s="1"/>
      <c r="Z30" s="1"/>
    </row>
    <row r="31" spans="1:26" ht="9" customHeight="1">
      <c r="A31" s="1"/>
      <c r="B31" s="158"/>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59" t="s">
        <v>268</v>
      </c>
      <c r="C32" s="29"/>
      <c r="D32" s="152" t="s">
        <v>213</v>
      </c>
      <c r="E32" s="160">
        <f>'Finanční plán hl. uchazeče'!E32</f>
        <v>0.85</v>
      </c>
      <c r="F32" s="161"/>
      <c r="G32" s="29"/>
      <c r="H32" s="29"/>
      <c r="I32" s="29"/>
      <c r="J32" s="29"/>
      <c r="K32" s="29"/>
      <c r="L32" s="29"/>
      <c r="M32" s="1"/>
      <c r="N32" s="1"/>
      <c r="O32" s="1"/>
      <c r="P32" s="1"/>
      <c r="Q32" s="1"/>
      <c r="R32" s="1"/>
      <c r="S32" s="1"/>
      <c r="T32" s="1"/>
      <c r="U32" s="1"/>
      <c r="V32" s="1"/>
      <c r="W32" s="1"/>
      <c r="X32" s="1"/>
      <c r="Y32" s="1"/>
      <c r="Z32" s="1"/>
    </row>
    <row r="33" spans="1:26" ht="15" customHeight="1">
      <c r="A33" s="28"/>
      <c r="B33" s="174"/>
      <c r="C33" s="162"/>
      <c r="D33" s="162"/>
      <c r="E33" s="162"/>
      <c r="F33" s="162"/>
      <c r="G33" s="162"/>
      <c r="H33" s="162"/>
      <c r="I33" s="162"/>
      <c r="J33" s="162"/>
      <c r="K33" s="29"/>
      <c r="L33" s="29"/>
      <c r="M33" s="28"/>
      <c r="N33" s="28"/>
      <c r="O33" s="28"/>
      <c r="P33" s="28"/>
      <c r="Q33" s="28"/>
      <c r="R33" s="28"/>
      <c r="S33" s="28"/>
      <c r="T33" s="28"/>
      <c r="U33" s="28"/>
      <c r="V33" s="28"/>
      <c r="W33" s="28"/>
      <c r="X33" s="28"/>
      <c r="Y33" s="28"/>
      <c r="Z33" s="28"/>
    </row>
    <row r="34" spans="1:26" ht="15" customHeight="1">
      <c r="A34" s="28"/>
      <c r="B34" s="157"/>
      <c r="C34" s="157"/>
      <c r="D34" s="157"/>
      <c r="E34" s="157"/>
      <c r="F34" s="157"/>
      <c r="G34" s="157"/>
      <c r="H34" s="157"/>
      <c r="I34" s="157"/>
      <c r="J34" s="157"/>
      <c r="K34" s="11"/>
      <c r="L34" s="11"/>
      <c r="M34" s="28"/>
      <c r="N34" s="28"/>
      <c r="O34" s="28"/>
      <c r="P34" s="28"/>
      <c r="Q34" s="28"/>
      <c r="R34" s="28"/>
      <c r="S34" s="28"/>
      <c r="T34" s="28"/>
      <c r="U34" s="28"/>
      <c r="V34" s="28"/>
      <c r="W34" s="28"/>
      <c r="X34" s="28"/>
      <c r="Y34" s="28"/>
      <c r="Z34" s="28"/>
    </row>
    <row r="35" spans="1:26" ht="15.75" customHeight="1">
      <c r="A35" s="1"/>
      <c r="B35" s="42" t="s">
        <v>214</v>
      </c>
      <c r="C35" s="163"/>
      <c r="D35" s="108"/>
      <c r="E35" s="108"/>
      <c r="F35" s="108"/>
      <c r="G35" s="108"/>
      <c r="H35" s="108"/>
      <c r="I35" s="108"/>
      <c r="J35" s="108"/>
      <c r="K35" s="108"/>
      <c r="L35" s="108"/>
      <c r="M35" s="1"/>
      <c r="N35" s="1"/>
      <c r="O35" s="1"/>
      <c r="P35" s="1"/>
      <c r="Q35" s="1"/>
      <c r="R35" s="1"/>
      <c r="S35" s="1"/>
      <c r="T35" s="1"/>
      <c r="U35" s="1"/>
      <c r="V35" s="1"/>
      <c r="W35" s="1"/>
      <c r="X35" s="1"/>
      <c r="Y35" s="1"/>
      <c r="Z35" s="1"/>
    </row>
    <row r="36" spans="1:26" ht="6" customHeight="1">
      <c r="A36" s="1"/>
      <c r="B36" s="158"/>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21" t="s">
        <v>281</v>
      </c>
      <c r="C37" s="359"/>
      <c r="D37" s="359"/>
      <c r="E37" s="359"/>
      <c r="F37" s="359"/>
      <c r="G37" s="360"/>
      <c r="H37" s="165"/>
      <c r="I37" s="165"/>
      <c r="J37" s="63"/>
      <c r="K37" s="63"/>
      <c r="L37" s="63"/>
      <c r="M37" s="1"/>
      <c r="N37" s="1"/>
      <c r="O37" s="1"/>
      <c r="P37" s="1"/>
      <c r="Q37" s="1"/>
      <c r="R37" s="1"/>
      <c r="S37" s="1"/>
      <c r="T37" s="1"/>
      <c r="U37" s="1"/>
      <c r="V37" s="1"/>
      <c r="W37" s="1"/>
      <c r="X37" s="1"/>
      <c r="Y37" s="1"/>
      <c r="Z37" s="1"/>
    </row>
    <row r="38" spans="1:26" ht="15" customHeight="1">
      <c r="A38" s="1"/>
      <c r="B38" s="468" t="s">
        <v>282</v>
      </c>
      <c r="C38" s="359"/>
      <c r="D38" s="359"/>
      <c r="E38" s="359"/>
      <c r="F38" s="359"/>
      <c r="G38" s="360"/>
      <c r="H38" s="164"/>
      <c r="I38" s="165"/>
      <c r="J38" s="63"/>
      <c r="K38" s="63"/>
      <c r="L38" s="63"/>
      <c r="M38" s="1"/>
      <c r="N38" s="1"/>
      <c r="O38" s="1"/>
      <c r="P38" s="1"/>
      <c r="Q38" s="1"/>
      <c r="R38" s="1"/>
      <c r="S38" s="1"/>
      <c r="T38" s="1"/>
      <c r="U38" s="1"/>
      <c r="V38" s="1"/>
      <c r="W38" s="1"/>
      <c r="X38" s="1"/>
      <c r="Y38" s="1"/>
      <c r="Z38" s="1"/>
    </row>
    <row r="39" spans="1:26" ht="15.75" customHeight="1">
      <c r="A39" s="1"/>
      <c r="B39" s="29"/>
      <c r="C39" s="29"/>
      <c r="D39" s="29"/>
      <c r="E39" s="156"/>
      <c r="F39" s="156"/>
      <c r="G39" s="156"/>
      <c r="H39" s="29"/>
      <c r="I39" s="29"/>
      <c r="J39" s="29"/>
      <c r="K39" s="29"/>
      <c r="L39" s="29"/>
      <c r="M39" s="1"/>
      <c r="N39" s="1"/>
      <c r="O39" s="1"/>
      <c r="P39" s="1"/>
      <c r="Q39" s="1"/>
      <c r="R39" s="1"/>
      <c r="S39" s="1"/>
      <c r="T39" s="1"/>
      <c r="U39" s="1"/>
      <c r="V39" s="1"/>
      <c r="W39" s="1"/>
      <c r="X39" s="1"/>
      <c r="Y39" s="1"/>
      <c r="Z39" s="1"/>
    </row>
    <row r="40" spans="1:26" ht="15.75" customHeight="1">
      <c r="A40" s="166"/>
      <c r="B40" s="454" t="s">
        <v>217</v>
      </c>
      <c r="C40" s="452"/>
      <c r="D40" s="167" t="s">
        <v>218</v>
      </c>
      <c r="E40" s="167" t="s">
        <v>219</v>
      </c>
      <c r="F40" s="167" t="s">
        <v>220</v>
      </c>
      <c r="G40" s="167" t="s">
        <v>221</v>
      </c>
      <c r="H40" s="168" t="s">
        <v>222</v>
      </c>
      <c r="I40" s="57"/>
      <c r="J40" s="57"/>
      <c r="K40" s="57"/>
      <c r="L40" s="57"/>
      <c r="M40" s="166"/>
      <c r="N40" s="166"/>
      <c r="O40" s="166"/>
      <c r="P40" s="166"/>
      <c r="Q40" s="166"/>
      <c r="R40" s="166"/>
      <c r="S40" s="166"/>
      <c r="T40" s="166"/>
      <c r="U40" s="166"/>
      <c r="V40" s="166"/>
      <c r="W40" s="166"/>
      <c r="X40" s="166"/>
      <c r="Y40" s="166"/>
      <c r="Z40" s="166"/>
    </row>
    <row r="41" spans="1:26" ht="21" customHeight="1">
      <c r="A41" s="1"/>
      <c r="B41" s="449" t="s">
        <v>223</v>
      </c>
      <c r="C41" s="448"/>
      <c r="D41" s="169" t="s">
        <v>224</v>
      </c>
      <c r="E41" s="353"/>
      <c r="F41" s="353"/>
      <c r="G41" s="354"/>
      <c r="H41" s="355"/>
      <c r="I41" s="29"/>
      <c r="J41" s="29"/>
      <c r="K41" s="29"/>
      <c r="L41" s="29"/>
      <c r="M41" s="1"/>
      <c r="N41" s="1"/>
      <c r="O41" s="1"/>
      <c r="P41" s="1"/>
      <c r="Q41" s="1"/>
      <c r="R41" s="1"/>
      <c r="S41" s="1"/>
      <c r="T41" s="1"/>
      <c r="U41" s="1"/>
      <c r="V41" s="1"/>
      <c r="W41" s="1"/>
      <c r="X41" s="1"/>
      <c r="Y41" s="1"/>
      <c r="Z41" s="1"/>
    </row>
    <row r="42" spans="1:26" ht="21" customHeight="1">
      <c r="A42" s="1"/>
      <c r="B42" s="457" t="s">
        <v>225</v>
      </c>
      <c r="C42" s="452"/>
      <c r="D42" s="170" t="s">
        <v>224</v>
      </c>
      <c r="E42" s="171">
        <f t="shared" ref="E42:H42" si="0">1-E41</f>
        <v>1</v>
      </c>
      <c r="F42" s="171">
        <f t="shared" si="0"/>
        <v>1</v>
      </c>
      <c r="G42" s="172">
        <f t="shared" si="0"/>
        <v>1</v>
      </c>
      <c r="H42" s="172">
        <f t="shared" si="0"/>
        <v>1</v>
      </c>
      <c r="I42" s="173"/>
      <c r="J42" s="29"/>
      <c r="K42" s="29"/>
      <c r="L42" s="29"/>
      <c r="M42" s="1"/>
      <c r="N42" s="1"/>
      <c r="O42" s="1"/>
      <c r="P42" s="1"/>
      <c r="Q42" s="1"/>
      <c r="R42" s="1"/>
      <c r="S42" s="1"/>
      <c r="T42" s="1"/>
      <c r="U42" s="1"/>
      <c r="V42" s="1"/>
      <c r="W42" s="1"/>
      <c r="X42" s="1"/>
      <c r="Y42" s="1"/>
      <c r="Z42" s="1"/>
    </row>
    <row r="43" spans="1:26" ht="18" customHeight="1">
      <c r="A43" s="1"/>
      <c r="B43" s="29"/>
      <c r="C43" s="29"/>
      <c r="D43" s="29"/>
      <c r="E43" s="156"/>
      <c r="F43" s="156"/>
      <c r="G43" s="156"/>
      <c r="H43" s="156"/>
      <c r="I43" s="174"/>
      <c r="J43" s="29"/>
      <c r="K43" s="29"/>
      <c r="L43" s="29"/>
      <c r="M43" s="1"/>
      <c r="N43" s="1"/>
      <c r="O43" s="1"/>
      <c r="P43" s="1"/>
      <c r="Q43" s="1"/>
      <c r="R43" s="1"/>
      <c r="S43" s="1"/>
      <c r="T43" s="1"/>
      <c r="U43" s="1"/>
      <c r="V43" s="1"/>
      <c r="W43" s="1"/>
      <c r="X43" s="1"/>
      <c r="Y43" s="1"/>
      <c r="Z43" s="1"/>
    </row>
    <row r="44" spans="1:26" ht="15.75" customHeight="1">
      <c r="A44" s="166"/>
      <c r="B44" s="454" t="s">
        <v>217</v>
      </c>
      <c r="C44" s="452"/>
      <c r="D44" s="167" t="s">
        <v>218</v>
      </c>
      <c r="E44" s="167" t="s">
        <v>219</v>
      </c>
      <c r="F44" s="167" t="s">
        <v>220</v>
      </c>
      <c r="G44" s="167" t="s">
        <v>221</v>
      </c>
      <c r="H44" s="167" t="s">
        <v>222</v>
      </c>
      <c r="I44" s="173"/>
      <c r="J44" s="57"/>
      <c r="K44" s="57"/>
      <c r="L44" s="57"/>
      <c r="M44" s="166"/>
      <c r="N44" s="166"/>
      <c r="O44" s="166"/>
      <c r="P44" s="166"/>
      <c r="Q44" s="166"/>
      <c r="R44" s="166"/>
      <c r="S44" s="166"/>
      <c r="T44" s="166"/>
      <c r="U44" s="166"/>
      <c r="V44" s="166"/>
      <c r="W44" s="166"/>
      <c r="X44" s="166"/>
      <c r="Y44" s="166"/>
      <c r="Z44" s="166"/>
    </row>
    <row r="45" spans="1:26" ht="21" customHeight="1">
      <c r="A45" s="1"/>
      <c r="B45" s="464" t="s">
        <v>226</v>
      </c>
      <c r="C45" s="452"/>
      <c r="D45" s="175" t="s">
        <v>227</v>
      </c>
      <c r="E45" s="176">
        <f t="shared" ref="E45:H45" si="1">E$41*E$67</f>
        <v>0</v>
      </c>
      <c r="F45" s="176">
        <f t="shared" si="1"/>
        <v>0</v>
      </c>
      <c r="G45" s="176">
        <f t="shared" si="1"/>
        <v>0</v>
      </c>
      <c r="H45" s="176">
        <f t="shared" si="1"/>
        <v>0</v>
      </c>
      <c r="I45" s="173"/>
      <c r="J45" s="29"/>
      <c r="K45" s="29"/>
      <c r="L45" s="29"/>
      <c r="M45" s="1"/>
      <c r="N45" s="1"/>
      <c r="O45" s="1"/>
      <c r="P45" s="1"/>
      <c r="Q45" s="1"/>
      <c r="R45" s="1"/>
      <c r="S45" s="1"/>
      <c r="T45" s="1"/>
      <c r="U45" s="1"/>
      <c r="V45" s="1"/>
      <c r="W45" s="1"/>
      <c r="X45" s="1"/>
      <c r="Y45" s="1"/>
      <c r="Z45" s="1"/>
    </row>
    <row r="46" spans="1:26" ht="21" customHeight="1">
      <c r="A46" s="1"/>
      <c r="B46" s="457" t="s">
        <v>228</v>
      </c>
      <c r="C46" s="452"/>
      <c r="D46" s="177" t="s">
        <v>227</v>
      </c>
      <c r="E46" s="178">
        <f t="shared" ref="E46:H46" si="2">E$42*E$67</f>
        <v>0</v>
      </c>
      <c r="F46" s="178">
        <f t="shared" si="2"/>
        <v>0</v>
      </c>
      <c r="G46" s="178">
        <f t="shared" si="2"/>
        <v>0</v>
      </c>
      <c r="H46" s="178">
        <f t="shared" si="2"/>
        <v>0</v>
      </c>
      <c r="I46" s="173"/>
      <c r="J46" s="29"/>
      <c r="K46" s="29"/>
      <c r="L46" s="29"/>
      <c r="M46" s="1"/>
      <c r="N46" s="1"/>
      <c r="O46" s="1"/>
      <c r="P46" s="1"/>
      <c r="Q46" s="1"/>
      <c r="R46" s="1"/>
      <c r="S46" s="1"/>
      <c r="T46" s="1"/>
      <c r="U46" s="1"/>
      <c r="V46" s="1"/>
      <c r="W46" s="1"/>
      <c r="X46" s="1"/>
      <c r="Y46" s="1"/>
      <c r="Z46" s="1"/>
    </row>
    <row r="47" spans="1:26" ht="15.75" customHeight="1">
      <c r="A47" s="1"/>
      <c r="B47" s="29"/>
      <c r="C47" s="29"/>
      <c r="D47" s="29"/>
      <c r="E47" s="156"/>
      <c r="F47" s="156"/>
      <c r="G47" s="156"/>
      <c r="H47" s="29"/>
      <c r="I47" s="29"/>
      <c r="J47" s="29"/>
      <c r="K47" s="29"/>
      <c r="L47" s="29"/>
      <c r="M47" s="1"/>
      <c r="N47" s="1"/>
      <c r="O47" s="1"/>
      <c r="P47" s="1"/>
      <c r="Q47" s="1"/>
      <c r="R47" s="1"/>
      <c r="S47" s="1"/>
      <c r="T47" s="1"/>
      <c r="U47" s="1"/>
      <c r="V47" s="1"/>
      <c r="W47" s="1"/>
      <c r="X47" s="1"/>
      <c r="Y47" s="1"/>
      <c r="Z47" s="1"/>
    </row>
    <row r="48" spans="1:26" ht="15.75" customHeight="1">
      <c r="A48" s="1"/>
      <c r="B48" s="179"/>
      <c r="C48" s="179"/>
      <c r="D48" s="179"/>
      <c r="E48" s="180"/>
      <c r="F48" s="181"/>
      <c r="G48" s="182"/>
      <c r="H48" s="106"/>
      <c r="I48" s="106"/>
      <c r="J48" s="72"/>
      <c r="K48" s="72"/>
      <c r="L48" s="72"/>
      <c r="M48" s="1"/>
      <c r="N48" s="1"/>
      <c r="O48" s="1"/>
      <c r="P48" s="1"/>
      <c r="Q48" s="1"/>
      <c r="R48" s="1"/>
      <c r="S48" s="1"/>
      <c r="T48" s="1"/>
      <c r="U48" s="1"/>
      <c r="V48" s="1"/>
      <c r="W48" s="1"/>
      <c r="X48" s="1"/>
      <c r="Y48" s="1"/>
      <c r="Z48" s="1"/>
    </row>
    <row r="49" spans="1:26" ht="16.5" customHeight="1">
      <c r="A49" s="1"/>
      <c r="B49" s="42" t="s">
        <v>229</v>
      </c>
      <c r="C49" s="183"/>
      <c r="D49" s="348" t="s">
        <v>27</v>
      </c>
      <c r="E49" s="184" t="str">
        <f>IF(D49="Vyberte možnost:","     Nevyplněno","")</f>
        <v xml:space="preserve">     Nevyplněno</v>
      </c>
      <c r="F49" s="108"/>
      <c r="G49" s="108"/>
      <c r="H49" s="108"/>
      <c r="I49" s="108"/>
      <c r="J49" s="108"/>
      <c r="K49" s="108"/>
      <c r="L49" s="108"/>
      <c r="M49" s="1"/>
      <c r="N49" s="1"/>
      <c r="O49" s="1"/>
      <c r="P49" s="1"/>
      <c r="Q49" s="1"/>
      <c r="R49" s="1"/>
      <c r="S49" s="1"/>
      <c r="T49" s="1"/>
      <c r="U49" s="1"/>
      <c r="V49" s="1"/>
      <c r="W49" s="1"/>
      <c r="X49" s="1"/>
      <c r="Y49" s="1"/>
      <c r="Z49" s="1"/>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489" t="s">
        <v>230</v>
      </c>
      <c r="C51" s="359"/>
      <c r="D51" s="359"/>
      <c r="E51" s="359"/>
      <c r="F51" s="359"/>
      <c r="G51" s="359"/>
      <c r="H51" s="360"/>
      <c r="I51" s="266"/>
      <c r="J51" s="29"/>
      <c r="K51" s="29"/>
      <c r="L51" s="29"/>
      <c r="M51" s="1"/>
      <c r="N51" s="1"/>
      <c r="O51" s="1"/>
      <c r="P51" s="1"/>
      <c r="Q51" s="1"/>
      <c r="R51" s="1"/>
      <c r="S51" s="1"/>
      <c r="T51" s="1"/>
      <c r="U51" s="1"/>
      <c r="V51" s="1"/>
      <c r="W51" s="1"/>
      <c r="X51" s="1"/>
      <c r="Y51" s="1"/>
      <c r="Z51" s="1"/>
    </row>
    <row r="52" spans="1:26" ht="27.75" customHeight="1">
      <c r="A52" s="1"/>
      <c r="B52" s="421" t="s">
        <v>283</v>
      </c>
      <c r="C52" s="359"/>
      <c r="D52" s="359"/>
      <c r="E52" s="359"/>
      <c r="F52" s="359"/>
      <c r="G52" s="359"/>
      <c r="H52" s="360"/>
      <c r="I52" s="49"/>
      <c r="J52" s="162"/>
      <c r="K52" s="162"/>
      <c r="L52" s="162"/>
      <c r="M52" s="1"/>
      <c r="N52" s="1"/>
      <c r="O52" s="1"/>
      <c r="P52" s="1"/>
      <c r="Q52" s="1"/>
      <c r="R52" s="1"/>
      <c r="S52" s="1"/>
      <c r="T52" s="1"/>
      <c r="U52" s="1"/>
      <c r="V52" s="1"/>
      <c r="W52" s="1"/>
      <c r="X52" s="1"/>
      <c r="Y52" s="1"/>
      <c r="Z52" s="1"/>
    </row>
    <row r="53" spans="1:26" ht="42" customHeight="1">
      <c r="A53" s="1"/>
      <c r="B53" s="421" t="s">
        <v>284</v>
      </c>
      <c r="C53" s="359"/>
      <c r="D53" s="359"/>
      <c r="E53" s="359"/>
      <c r="F53" s="359"/>
      <c r="G53" s="359"/>
      <c r="H53" s="360"/>
      <c r="I53" s="49"/>
      <c r="J53" s="162"/>
      <c r="K53" s="162"/>
      <c r="L53" s="162"/>
      <c r="M53" s="1"/>
      <c r="N53" s="1"/>
      <c r="O53" s="1"/>
      <c r="P53" s="1"/>
      <c r="Q53" s="1"/>
      <c r="R53" s="1"/>
      <c r="S53" s="1"/>
      <c r="T53" s="1"/>
      <c r="U53" s="1"/>
      <c r="V53" s="1"/>
      <c r="W53" s="1"/>
      <c r="X53" s="1"/>
      <c r="Y53" s="1"/>
      <c r="Z53" s="1"/>
    </row>
    <row r="54" spans="1:26" ht="15.75" customHeight="1">
      <c r="A54" s="28"/>
      <c r="B54" s="185"/>
      <c r="C54" s="186"/>
      <c r="D54" s="187"/>
      <c r="E54" s="187"/>
      <c r="F54" s="186"/>
      <c r="G54" s="186"/>
      <c r="H54" s="186"/>
      <c r="I54" s="186"/>
      <c r="J54" s="188"/>
      <c r="K54" s="189"/>
      <c r="L54" s="189"/>
      <c r="M54" s="28"/>
      <c r="N54" s="28"/>
      <c r="O54" s="28"/>
      <c r="P54" s="28"/>
      <c r="Q54" s="28"/>
      <c r="R54" s="28"/>
      <c r="S54" s="28"/>
      <c r="T54" s="28"/>
      <c r="U54" s="28"/>
      <c r="V54" s="28"/>
      <c r="W54" s="28"/>
      <c r="X54" s="28"/>
      <c r="Y54" s="28"/>
      <c r="Z54" s="28"/>
    </row>
    <row r="55" spans="1:26" ht="16.5" customHeight="1">
      <c r="A55" s="1"/>
      <c r="B55" s="42" t="s">
        <v>233</v>
      </c>
      <c r="C55" s="183"/>
      <c r="D55" s="190"/>
      <c r="E55" s="190"/>
      <c r="F55" s="108"/>
      <c r="G55" s="108"/>
      <c r="H55" s="108"/>
      <c r="I55" s="108"/>
      <c r="J55" s="108"/>
      <c r="K55" s="108"/>
      <c r="L55" s="108"/>
      <c r="M55" s="1"/>
      <c r="N55" s="1"/>
      <c r="O55" s="1"/>
      <c r="P55" s="1"/>
      <c r="Q55" s="1"/>
      <c r="R55" s="1"/>
      <c r="S55" s="1"/>
      <c r="T55" s="1"/>
      <c r="U55" s="1"/>
      <c r="V55" s="1"/>
      <c r="W55" s="1"/>
      <c r="X55" s="1"/>
      <c r="Y55" s="1"/>
      <c r="Z55" s="1"/>
    </row>
    <row r="56" spans="1:26" ht="3.75" customHeight="1">
      <c r="A56" s="1"/>
      <c r="B56" s="488"/>
      <c r="C56" s="359"/>
      <c r="D56" s="359"/>
      <c r="E56" s="359"/>
      <c r="F56" s="359"/>
      <c r="G56" s="359"/>
      <c r="H56" s="359"/>
      <c r="I56" s="359"/>
      <c r="J56" s="359"/>
      <c r="K56" s="359"/>
      <c r="L56" s="360"/>
      <c r="M56" s="1"/>
      <c r="N56" s="1"/>
      <c r="O56" s="1"/>
      <c r="P56" s="1"/>
      <c r="Q56" s="1"/>
      <c r="R56" s="1"/>
      <c r="S56" s="1"/>
      <c r="T56" s="1"/>
      <c r="U56" s="1"/>
      <c r="V56" s="1"/>
      <c r="W56" s="1"/>
      <c r="X56" s="1"/>
      <c r="Y56" s="1"/>
      <c r="Z56" s="1"/>
    </row>
    <row r="57" spans="1:26" ht="23.25" customHeight="1">
      <c r="A57" s="1"/>
      <c r="B57" s="47" t="s">
        <v>234</v>
      </c>
      <c r="C57" s="10"/>
      <c r="D57" s="10"/>
      <c r="E57" s="10"/>
      <c r="F57" s="10"/>
      <c r="G57" s="10"/>
      <c r="H57" s="10"/>
      <c r="I57" s="10"/>
      <c r="J57" s="10"/>
      <c r="K57" s="10"/>
      <c r="L57" s="10"/>
      <c r="M57" s="1"/>
      <c r="N57" s="1"/>
      <c r="O57" s="1"/>
      <c r="P57" s="1"/>
      <c r="Q57" s="1"/>
      <c r="R57" s="1"/>
      <c r="S57" s="1"/>
      <c r="T57" s="1"/>
      <c r="U57" s="1"/>
      <c r="V57" s="1"/>
      <c r="W57" s="1"/>
      <c r="X57" s="1"/>
      <c r="Y57" s="1"/>
      <c r="Z57" s="1"/>
    </row>
    <row r="58" spans="1:26" ht="15.75" customHeight="1">
      <c r="A58" s="1"/>
      <c r="B58" s="463" t="s">
        <v>285</v>
      </c>
      <c r="C58" s="359"/>
      <c r="D58" s="359"/>
      <c r="E58" s="359"/>
      <c r="F58" s="359"/>
      <c r="G58" s="359"/>
      <c r="H58" s="359"/>
      <c r="I58" s="359"/>
      <c r="J58" s="359"/>
      <c r="K58" s="359"/>
      <c r="L58" s="360"/>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6"/>
      <c r="B60" s="454" t="s">
        <v>217</v>
      </c>
      <c r="C60" s="452"/>
      <c r="D60" s="167" t="s">
        <v>218</v>
      </c>
      <c r="E60" s="167" t="s">
        <v>219</v>
      </c>
      <c r="F60" s="167" t="s">
        <v>220</v>
      </c>
      <c r="G60" s="167" t="s">
        <v>221</v>
      </c>
      <c r="H60" s="193" t="s">
        <v>222</v>
      </c>
      <c r="I60" s="194" t="s">
        <v>236</v>
      </c>
      <c r="J60" s="57"/>
      <c r="K60" s="57"/>
      <c r="L60" s="38"/>
      <c r="M60" s="166"/>
      <c r="N60" s="166"/>
      <c r="O60" s="166"/>
      <c r="P60" s="166"/>
      <c r="Q60" s="166"/>
      <c r="R60" s="166"/>
      <c r="S60" s="166"/>
      <c r="T60" s="166"/>
      <c r="U60" s="166"/>
      <c r="V60" s="166"/>
      <c r="W60" s="166"/>
      <c r="X60" s="166"/>
      <c r="Y60" s="166"/>
      <c r="Z60" s="166"/>
    </row>
    <row r="61" spans="1:26" ht="21" customHeight="1">
      <c r="A61" s="196"/>
      <c r="B61" s="449" t="s">
        <v>237</v>
      </c>
      <c r="C61" s="448"/>
      <c r="D61" s="197" t="s">
        <v>227</v>
      </c>
      <c r="E61" s="356"/>
      <c r="F61" s="356"/>
      <c r="G61" s="356"/>
      <c r="H61" s="356"/>
      <c r="I61" s="198">
        <f t="shared" ref="I61:I65" si="3">SUM(E61:H61)</f>
        <v>0</v>
      </c>
      <c r="J61" s="29"/>
      <c r="K61" s="29"/>
      <c r="L61" s="195"/>
      <c r="M61" s="1"/>
      <c r="N61" s="1"/>
      <c r="O61" s="1"/>
      <c r="P61" s="1"/>
      <c r="Q61" s="1"/>
      <c r="R61" s="1"/>
      <c r="S61" s="1"/>
      <c r="T61" s="1"/>
      <c r="U61" s="1"/>
      <c r="V61" s="1"/>
      <c r="W61" s="1"/>
      <c r="X61" s="1"/>
      <c r="Y61" s="1"/>
      <c r="Z61" s="1"/>
    </row>
    <row r="62" spans="1:26" ht="21" customHeight="1">
      <c r="A62" s="196"/>
      <c r="B62" s="457" t="s">
        <v>238</v>
      </c>
      <c r="C62" s="452"/>
      <c r="D62" s="170" t="s">
        <v>227</v>
      </c>
      <c r="E62" s="356"/>
      <c r="F62" s="356"/>
      <c r="G62" s="356"/>
      <c r="H62" s="356"/>
      <c r="I62" s="198">
        <f t="shared" si="3"/>
        <v>0</v>
      </c>
      <c r="J62" s="29"/>
      <c r="K62" s="29"/>
      <c r="L62" s="195"/>
      <c r="M62" s="1"/>
      <c r="N62" s="1"/>
      <c r="O62" s="1"/>
      <c r="P62" s="1"/>
      <c r="Q62" s="1"/>
      <c r="R62" s="1"/>
      <c r="S62" s="1"/>
      <c r="T62" s="1"/>
      <c r="U62" s="1"/>
      <c r="V62" s="1"/>
      <c r="W62" s="1"/>
      <c r="X62" s="1"/>
      <c r="Y62" s="1"/>
      <c r="Z62" s="1"/>
    </row>
    <row r="63" spans="1:26" ht="21" customHeight="1">
      <c r="A63" s="196"/>
      <c r="B63" s="458" t="s">
        <v>239</v>
      </c>
      <c r="C63" s="459"/>
      <c r="D63" s="199" t="s">
        <v>227</v>
      </c>
      <c r="E63" s="356"/>
      <c r="F63" s="356"/>
      <c r="G63" s="356"/>
      <c r="H63" s="356"/>
      <c r="I63" s="198">
        <f t="shared" si="3"/>
        <v>0</v>
      </c>
      <c r="J63" s="29"/>
      <c r="K63" s="29"/>
      <c r="L63" s="195"/>
      <c r="M63" s="1"/>
      <c r="N63" s="1"/>
      <c r="O63" s="1"/>
      <c r="P63" s="1"/>
      <c r="Q63" s="1"/>
      <c r="R63" s="1"/>
      <c r="S63" s="1"/>
      <c r="T63" s="1"/>
      <c r="U63" s="1"/>
      <c r="V63" s="1"/>
      <c r="W63" s="1"/>
      <c r="X63" s="1"/>
      <c r="Y63" s="1"/>
      <c r="Z63" s="1"/>
    </row>
    <row r="64" spans="1:26" ht="21" customHeight="1">
      <c r="A64" s="196"/>
      <c r="B64" s="460" t="s">
        <v>240</v>
      </c>
      <c r="C64" s="448"/>
      <c r="D64" s="170" t="s">
        <v>227</v>
      </c>
      <c r="E64" s="356"/>
      <c r="F64" s="356"/>
      <c r="G64" s="356"/>
      <c r="H64" s="356"/>
      <c r="I64" s="198">
        <f t="shared" si="3"/>
        <v>0</v>
      </c>
      <c r="J64" s="29"/>
      <c r="K64" s="29"/>
      <c r="L64" s="195"/>
      <c r="M64" s="1"/>
      <c r="N64" s="1"/>
      <c r="O64" s="1"/>
      <c r="P64" s="1"/>
      <c r="Q64" s="1"/>
      <c r="R64" s="1"/>
      <c r="S64" s="1"/>
      <c r="T64" s="1"/>
      <c r="U64" s="1"/>
      <c r="V64" s="1"/>
      <c r="W64" s="1"/>
      <c r="X64" s="1"/>
      <c r="Y64" s="1"/>
      <c r="Z64" s="1"/>
    </row>
    <row r="65" spans="1:26" ht="21" customHeight="1">
      <c r="A65" s="196"/>
      <c r="B65" s="449" t="s">
        <v>241</v>
      </c>
      <c r="C65" s="448"/>
      <c r="D65" s="199" t="s">
        <v>227</v>
      </c>
      <c r="E65" s="356"/>
      <c r="F65" s="356"/>
      <c r="G65" s="356"/>
      <c r="H65" s="356"/>
      <c r="I65" s="198">
        <f t="shared" si="3"/>
        <v>0</v>
      </c>
      <c r="J65" s="29"/>
      <c r="K65" s="29"/>
      <c r="L65" s="195"/>
      <c r="M65" s="1"/>
      <c r="N65" s="1"/>
      <c r="O65" s="1"/>
      <c r="P65" s="1"/>
      <c r="Q65" s="1"/>
      <c r="R65" s="1"/>
      <c r="S65" s="1"/>
      <c r="T65" s="1"/>
      <c r="U65" s="1"/>
      <c r="V65" s="1"/>
      <c r="W65" s="1"/>
      <c r="X65" s="1"/>
      <c r="Y65" s="1"/>
      <c r="Z65" s="1"/>
    </row>
    <row r="66" spans="1:26" ht="3" customHeight="1">
      <c r="A66" s="196"/>
      <c r="B66" s="201"/>
      <c r="C66" s="202"/>
      <c r="D66" s="203"/>
      <c r="E66" s="204"/>
      <c r="F66" s="204"/>
      <c r="G66" s="204"/>
      <c r="H66" s="204"/>
      <c r="I66" s="205"/>
      <c r="J66" s="29"/>
      <c r="K66" s="29"/>
      <c r="L66" s="195"/>
      <c r="M66" s="1"/>
      <c r="N66" s="1"/>
      <c r="O66" s="1"/>
      <c r="P66" s="1"/>
      <c r="Q66" s="1"/>
      <c r="R66" s="1"/>
      <c r="S66" s="1"/>
      <c r="T66" s="1"/>
      <c r="U66" s="1"/>
      <c r="V66" s="1"/>
      <c r="W66" s="1"/>
      <c r="X66" s="1"/>
      <c r="Y66" s="1"/>
      <c r="Z66" s="1"/>
    </row>
    <row r="67" spans="1:26" ht="18" customHeight="1">
      <c r="A67" s="196"/>
      <c r="B67" s="440" t="s">
        <v>242</v>
      </c>
      <c r="C67" s="441"/>
      <c r="D67" s="207" t="s">
        <v>227</v>
      </c>
      <c r="E67" s="208">
        <f t="shared" ref="E67:I67" si="4">SUM(E61:E65)</f>
        <v>0</v>
      </c>
      <c r="F67" s="208">
        <f t="shared" si="4"/>
        <v>0</v>
      </c>
      <c r="G67" s="208">
        <f t="shared" si="4"/>
        <v>0</v>
      </c>
      <c r="H67" s="208">
        <f t="shared" si="4"/>
        <v>0</v>
      </c>
      <c r="I67" s="209">
        <f t="shared" si="4"/>
        <v>0</v>
      </c>
      <c r="J67" s="468"/>
      <c r="K67" s="360"/>
      <c r="L67" s="195"/>
      <c r="M67" s="1"/>
      <c r="N67" s="1"/>
      <c r="O67" s="1"/>
      <c r="P67" s="1"/>
      <c r="Q67" s="1"/>
      <c r="R67" s="1"/>
      <c r="S67" s="1"/>
      <c r="T67" s="1"/>
      <c r="U67" s="1"/>
      <c r="V67" s="1"/>
      <c r="W67" s="1"/>
      <c r="X67" s="1"/>
      <c r="Y67" s="1"/>
      <c r="Z67" s="1"/>
    </row>
    <row r="68" spans="1:26" ht="4.5" customHeight="1">
      <c r="A68" s="196"/>
      <c r="B68" s="211"/>
      <c r="C68" s="211"/>
      <c r="D68" s="211"/>
      <c r="E68" s="211"/>
      <c r="F68" s="211"/>
      <c r="G68" s="211"/>
      <c r="H68" s="211"/>
      <c r="I68" s="211"/>
      <c r="J68" s="195"/>
      <c r="K68" s="195"/>
      <c r="L68" s="195"/>
      <c r="M68" s="1"/>
      <c r="N68" s="1"/>
      <c r="O68" s="1"/>
      <c r="P68" s="1"/>
      <c r="Q68" s="1"/>
      <c r="R68" s="1"/>
      <c r="S68" s="1"/>
      <c r="T68" s="1"/>
      <c r="U68" s="1"/>
      <c r="V68" s="1"/>
      <c r="W68" s="1"/>
      <c r="X68" s="1"/>
      <c r="Y68" s="1"/>
      <c r="Z68" s="1"/>
    </row>
    <row r="69" spans="1:26" ht="27.75" customHeight="1">
      <c r="A69" s="196"/>
      <c r="B69" s="211"/>
      <c r="C69" s="211"/>
      <c r="D69" s="211"/>
      <c r="E69" s="212" t="str">
        <f t="shared" ref="E69:G69" si="5">IF($D$49="Flat rate 25 %",IF(E65&gt;SUM(E61+E63+E64)*0.25,"Výše nepřímých nákladů
v daném roce překročena!",""),"")</f>
        <v/>
      </c>
      <c r="F69" s="212" t="str">
        <f t="shared" si="5"/>
        <v/>
      </c>
      <c r="G69" s="212" t="str">
        <f t="shared" si="5"/>
        <v/>
      </c>
      <c r="H69" s="211"/>
      <c r="I69" s="211"/>
      <c r="J69" s="468"/>
      <c r="K69" s="360"/>
      <c r="L69" s="195"/>
      <c r="M69" s="1"/>
      <c r="N69" s="1"/>
      <c r="O69" s="1"/>
      <c r="P69" s="1"/>
      <c r="Q69" s="1"/>
      <c r="R69" s="1"/>
      <c r="S69" s="1"/>
      <c r="T69" s="1"/>
      <c r="U69" s="1"/>
      <c r="V69" s="1"/>
      <c r="W69" s="1"/>
      <c r="X69" s="1"/>
      <c r="Y69" s="1"/>
      <c r="Z69" s="1"/>
    </row>
    <row r="70" spans="1:26" ht="5.25" customHeight="1">
      <c r="A70" s="1"/>
      <c r="B70" s="211"/>
      <c r="C70" s="211"/>
      <c r="D70" s="211"/>
      <c r="E70" s="211"/>
      <c r="F70" s="211"/>
      <c r="G70" s="211"/>
      <c r="H70" s="9"/>
      <c r="I70" s="9"/>
      <c r="J70" s="195"/>
      <c r="K70" s="195"/>
      <c r="L70" s="195"/>
      <c r="M70" s="1"/>
      <c r="N70" s="1"/>
      <c r="O70" s="1"/>
      <c r="P70" s="1"/>
      <c r="Q70" s="1"/>
      <c r="R70" s="1"/>
      <c r="S70" s="1"/>
      <c r="T70" s="1"/>
      <c r="U70" s="1"/>
      <c r="V70" s="1"/>
      <c r="W70" s="1"/>
      <c r="X70" s="1"/>
      <c r="Y70" s="1"/>
      <c r="Z70" s="1"/>
    </row>
    <row r="71" spans="1:26" ht="20.25" customHeight="1">
      <c r="A71" s="1"/>
      <c r="B71" s="14" t="s">
        <v>243</v>
      </c>
      <c r="C71" s="211"/>
      <c r="D71" s="450" t="str">
        <f>IF(I62=0,"  Není relevantní",IF(I62&lt;=0.2*(I67),"  Výše nákladů na subdodávky je v pořádku.","  Náklady na subdodávky překročily 20% z celkových uznaných nákladů."))</f>
        <v xml:space="preserve">  Není relevantní</v>
      </c>
      <c r="E71" s="451"/>
      <c r="F71" s="451"/>
      <c r="G71" s="452"/>
      <c r="H71" s="9"/>
      <c r="I71" s="9"/>
      <c r="J71" s="195"/>
      <c r="K71" s="195"/>
      <c r="L71" s="29"/>
      <c r="M71" s="1"/>
      <c r="N71" s="1"/>
      <c r="O71" s="1"/>
      <c r="P71" s="1"/>
      <c r="Q71" s="1"/>
      <c r="R71" s="1"/>
      <c r="S71" s="1"/>
      <c r="T71" s="1"/>
      <c r="U71" s="1"/>
      <c r="V71" s="1"/>
      <c r="W71" s="1"/>
      <c r="X71" s="1"/>
      <c r="Y71" s="1"/>
      <c r="Z71" s="1"/>
    </row>
    <row r="72" spans="1:26" ht="9" customHeight="1">
      <c r="A72" s="1"/>
      <c r="B72" s="14"/>
      <c r="C72" s="211"/>
      <c r="D72" s="213"/>
      <c r="E72" s="213"/>
      <c r="F72" s="213"/>
      <c r="G72" s="213"/>
      <c r="H72" s="9"/>
      <c r="I72" s="9"/>
      <c r="J72" s="195"/>
      <c r="K72" s="195"/>
      <c r="L72" s="29"/>
      <c r="M72" s="1"/>
      <c r="N72" s="1"/>
      <c r="O72" s="1"/>
      <c r="P72" s="1"/>
      <c r="Q72" s="1"/>
      <c r="R72" s="1"/>
      <c r="S72" s="1"/>
      <c r="T72" s="1"/>
      <c r="U72" s="1"/>
      <c r="V72" s="1"/>
      <c r="W72" s="1"/>
      <c r="X72" s="1"/>
      <c r="Y72" s="1"/>
      <c r="Z72" s="1"/>
    </row>
    <row r="73" spans="1:26" ht="20.25" customHeight="1">
      <c r="A73" s="1"/>
      <c r="B73" s="14" t="s">
        <v>244</v>
      </c>
      <c r="C73" s="211"/>
      <c r="D73" s="450" t="str">
        <f>IF($D$49="Flat rate 25 %",IF(I65&gt;SUM(I61+I63+I64)*0.25,"  Výše nepřímých nákladů vykazovaných metodou flat rate 25 % překročena! Prosím opravte.","  Výše nepřímých nákladů je v pořádku."),"  Není relevantní")</f>
        <v xml:space="preserve">  Není relevantní</v>
      </c>
      <c r="E73" s="451"/>
      <c r="F73" s="451"/>
      <c r="G73" s="452"/>
      <c r="H73" s="9"/>
      <c r="I73" s="9"/>
      <c r="J73" s="195"/>
      <c r="K73" s="195"/>
      <c r="L73" s="29"/>
      <c r="M73" s="1"/>
      <c r="N73" s="1"/>
      <c r="O73" s="1"/>
      <c r="P73" s="1"/>
      <c r="Q73" s="1"/>
      <c r="R73" s="1"/>
      <c r="S73" s="1"/>
      <c r="T73" s="1"/>
      <c r="U73" s="1"/>
      <c r="V73" s="1"/>
      <c r="W73" s="1"/>
      <c r="X73" s="1"/>
      <c r="Y73" s="1"/>
      <c r="Z73" s="1"/>
    </row>
    <row r="74" spans="1:26" ht="9" customHeight="1">
      <c r="A74" s="1"/>
      <c r="B74" s="40"/>
      <c r="C74" s="211"/>
      <c r="D74" s="214"/>
      <c r="E74" s="214"/>
      <c r="F74" s="214"/>
      <c r="G74" s="211"/>
      <c r="H74" s="9"/>
      <c r="I74" s="9"/>
      <c r="J74" s="195"/>
      <c r="K74" s="195"/>
      <c r="L74" s="29"/>
      <c r="M74" s="1"/>
      <c r="N74" s="1"/>
      <c r="O74" s="1"/>
      <c r="P74" s="1"/>
      <c r="Q74" s="1"/>
      <c r="R74" s="1"/>
      <c r="S74" s="1"/>
      <c r="T74" s="1"/>
      <c r="U74" s="1"/>
      <c r="V74" s="1"/>
      <c r="W74" s="1"/>
      <c r="X74" s="1"/>
      <c r="Y74" s="1"/>
      <c r="Z74" s="1"/>
    </row>
    <row r="75" spans="1:26" ht="12.75" customHeight="1">
      <c r="A75" s="1"/>
      <c r="B75" s="487" t="s">
        <v>245</v>
      </c>
      <c r="C75" s="376"/>
      <c r="D75" s="376"/>
      <c r="E75" s="376"/>
      <c r="F75" s="376"/>
      <c r="G75" s="376"/>
      <c r="H75" s="376"/>
      <c r="I75" s="376"/>
      <c r="J75" s="371"/>
      <c r="K75" s="162"/>
      <c r="L75" s="29"/>
      <c r="M75" s="1"/>
      <c r="N75" s="1"/>
      <c r="O75" s="1"/>
      <c r="P75" s="1"/>
      <c r="Q75" s="1"/>
      <c r="R75" s="1"/>
      <c r="S75" s="1"/>
      <c r="T75" s="1"/>
      <c r="U75" s="1"/>
      <c r="V75" s="1"/>
      <c r="W75" s="1"/>
      <c r="X75" s="1"/>
      <c r="Y75" s="1"/>
      <c r="Z75" s="1"/>
    </row>
    <row r="76" spans="1:26" ht="10.5" customHeight="1">
      <c r="A76" s="1"/>
      <c r="B76" s="372"/>
      <c r="C76" s="377"/>
      <c r="D76" s="377"/>
      <c r="E76" s="377"/>
      <c r="F76" s="377"/>
      <c r="G76" s="377"/>
      <c r="H76" s="377"/>
      <c r="I76" s="377"/>
      <c r="J76" s="373"/>
      <c r="K76" s="29"/>
      <c r="L76" s="29"/>
      <c r="M76" s="1"/>
      <c r="N76" s="1"/>
      <c r="O76" s="1"/>
      <c r="P76" s="1"/>
      <c r="Q76" s="1"/>
      <c r="R76" s="1"/>
      <c r="S76" s="1"/>
      <c r="T76" s="1"/>
      <c r="U76" s="1"/>
      <c r="V76" s="1"/>
      <c r="W76" s="1"/>
      <c r="X76" s="1"/>
      <c r="Y76" s="1"/>
      <c r="Z76" s="1"/>
    </row>
    <row r="77" spans="1:26" ht="4.5" customHeight="1">
      <c r="A77" s="1"/>
      <c r="B77" s="267"/>
      <c r="C77" s="267"/>
      <c r="D77" s="267"/>
      <c r="E77" s="267"/>
      <c r="F77" s="267"/>
      <c r="G77" s="267"/>
      <c r="H77" s="267"/>
      <c r="I77" s="267"/>
      <c r="J77" s="162"/>
      <c r="K77" s="29"/>
      <c r="L77" s="29"/>
      <c r="M77" s="1"/>
      <c r="N77" s="1"/>
      <c r="O77" s="1"/>
      <c r="P77" s="1"/>
      <c r="Q77" s="1"/>
      <c r="R77" s="1"/>
      <c r="S77" s="1"/>
      <c r="T77" s="1"/>
      <c r="U77" s="1"/>
      <c r="V77" s="1"/>
      <c r="W77" s="1"/>
      <c r="X77" s="1"/>
      <c r="Y77" s="1"/>
      <c r="Z77" s="1"/>
    </row>
    <row r="78" spans="1:26" ht="15.75" customHeight="1">
      <c r="A78" s="1"/>
      <c r="B78" s="444" t="s">
        <v>274</v>
      </c>
      <c r="C78" s="359"/>
      <c r="D78" s="359"/>
      <c r="E78" s="359"/>
      <c r="F78" s="359"/>
      <c r="G78" s="359"/>
      <c r="H78" s="360"/>
      <c r="I78" s="192"/>
      <c r="J78" s="491"/>
      <c r="K78" s="360"/>
      <c r="L78" s="86"/>
      <c r="M78" s="1"/>
      <c r="N78" s="1"/>
      <c r="O78" s="1"/>
      <c r="P78" s="1"/>
      <c r="Q78" s="1"/>
      <c r="R78" s="1"/>
      <c r="S78" s="1"/>
      <c r="T78" s="1"/>
      <c r="U78" s="1"/>
      <c r="V78" s="1"/>
      <c r="W78" s="1"/>
      <c r="X78" s="1"/>
      <c r="Y78" s="1"/>
      <c r="Z78" s="1"/>
    </row>
    <row r="79" spans="1:26" ht="15.75" customHeight="1">
      <c r="A79" s="1"/>
      <c r="B79" s="216"/>
      <c r="C79" s="216"/>
      <c r="D79" s="217"/>
      <c r="E79" s="218"/>
      <c r="F79" s="268"/>
      <c r="G79" s="268"/>
      <c r="H79" s="268"/>
      <c r="I79" s="268"/>
      <c r="J79" s="269"/>
      <c r="K79" s="268"/>
      <c r="L79" s="23"/>
      <c r="M79" s="1"/>
      <c r="N79" s="1"/>
      <c r="O79" s="1"/>
      <c r="P79" s="1"/>
      <c r="Q79" s="1"/>
      <c r="R79" s="1"/>
      <c r="S79" s="1"/>
      <c r="T79" s="1"/>
      <c r="U79" s="1"/>
      <c r="V79" s="1"/>
      <c r="W79" s="1"/>
      <c r="X79" s="1"/>
      <c r="Y79" s="1"/>
      <c r="Z79" s="1"/>
    </row>
    <row r="80" spans="1:26" ht="15.75" customHeight="1">
      <c r="A80" s="1"/>
      <c r="B80" s="42" t="s">
        <v>247</v>
      </c>
      <c r="C80" s="163"/>
      <c r="D80" s="108"/>
      <c r="E80" s="108"/>
      <c r="F80" s="108"/>
      <c r="G80" s="108"/>
      <c r="H80" s="108"/>
      <c r="I80" s="108"/>
      <c r="J80" s="108"/>
      <c r="K80" s="108"/>
      <c r="L80" s="1"/>
      <c r="M80" s="220"/>
      <c r="N80" s="1"/>
      <c r="O80" s="1"/>
      <c r="P80" s="1"/>
      <c r="Q80" s="1"/>
      <c r="R80" s="1"/>
      <c r="S80" s="1"/>
      <c r="T80" s="1"/>
      <c r="U80" s="1"/>
      <c r="V80" s="1"/>
      <c r="W80" s="1"/>
      <c r="X80" s="1"/>
      <c r="Y80" s="1"/>
      <c r="Z80" s="1"/>
    </row>
    <row r="81" spans="1:26" ht="9" customHeight="1">
      <c r="A81" s="1"/>
      <c r="B81" s="158"/>
      <c r="C81" s="48"/>
      <c r="D81" s="29"/>
      <c r="E81" s="29"/>
      <c r="F81" s="29"/>
      <c r="G81" s="29"/>
      <c r="H81" s="29"/>
      <c r="I81" s="29"/>
      <c r="J81" s="29"/>
      <c r="K81" s="29"/>
      <c r="L81" s="1"/>
      <c r="M81" s="220"/>
      <c r="N81" s="1"/>
      <c r="O81" s="1"/>
      <c r="P81" s="1"/>
      <c r="Q81" s="1"/>
      <c r="R81" s="1"/>
      <c r="S81" s="1"/>
      <c r="T81" s="1"/>
      <c r="U81" s="1"/>
      <c r="V81" s="1"/>
      <c r="W81" s="1"/>
      <c r="X81" s="1"/>
      <c r="Y81" s="1"/>
      <c r="Z81" s="1"/>
    </row>
    <row r="82" spans="1:26" ht="20.25" customHeight="1">
      <c r="A82" s="1"/>
      <c r="B82" s="221" t="s">
        <v>286</v>
      </c>
      <c r="C82" s="48"/>
      <c r="D82" s="29"/>
      <c r="E82" s="29"/>
      <c r="F82" s="29"/>
      <c r="G82" s="29"/>
      <c r="H82" s="29"/>
      <c r="I82" s="29"/>
      <c r="J82" s="29"/>
      <c r="K82" s="29"/>
      <c r="L82" s="9"/>
      <c r="M82" s="220"/>
      <c r="N82" s="1"/>
      <c r="O82" s="1"/>
      <c r="P82" s="1"/>
      <c r="Q82" s="1"/>
      <c r="R82" s="1"/>
      <c r="S82" s="1"/>
      <c r="T82" s="1"/>
      <c r="U82" s="1"/>
      <c r="V82" s="1"/>
      <c r="W82" s="1"/>
      <c r="X82" s="1"/>
      <c r="Y82" s="1"/>
      <c r="Z82" s="1"/>
    </row>
    <row r="83" spans="1:26" ht="28.5" customHeight="1">
      <c r="A83" s="1"/>
      <c r="B83" s="421"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Prostředí pro život.</v>
      </c>
      <c r="C83" s="359"/>
      <c r="D83" s="359"/>
      <c r="E83" s="359"/>
      <c r="F83" s="359"/>
      <c r="G83" s="359"/>
      <c r="H83" s="360"/>
      <c r="I83" s="49"/>
      <c r="J83" s="29"/>
      <c r="K83" s="29"/>
      <c r="L83" s="9"/>
      <c r="M83" s="220"/>
      <c r="N83" s="1"/>
      <c r="O83" s="1"/>
      <c r="P83" s="1"/>
      <c r="Q83" s="1"/>
      <c r="R83" s="1"/>
      <c r="S83" s="1"/>
      <c r="T83" s="1"/>
      <c r="U83" s="1"/>
      <c r="V83" s="1"/>
      <c r="W83" s="1"/>
      <c r="X83" s="1"/>
      <c r="Y83" s="1"/>
      <c r="Z83" s="1"/>
    </row>
    <row r="84" spans="1:26" ht="5.25" customHeight="1">
      <c r="A84" s="1"/>
      <c r="B84" s="173"/>
      <c r="C84" s="48"/>
      <c r="D84" s="29"/>
      <c r="E84" s="29"/>
      <c r="F84" s="29"/>
      <c r="G84" s="29"/>
      <c r="H84" s="29"/>
      <c r="I84" s="29"/>
      <c r="J84" s="29"/>
      <c r="K84" s="29"/>
      <c r="L84" s="9"/>
      <c r="M84" s="220"/>
      <c r="N84" s="1"/>
      <c r="O84" s="1"/>
      <c r="P84" s="1"/>
      <c r="Q84" s="1"/>
      <c r="R84" s="1"/>
      <c r="S84" s="1"/>
      <c r="T84" s="1"/>
      <c r="U84" s="1"/>
      <c r="V84" s="1"/>
      <c r="W84" s="1"/>
      <c r="X84" s="1"/>
      <c r="Y84" s="1"/>
      <c r="Z84" s="1"/>
    </row>
    <row r="85" spans="1:26" ht="19.5" customHeight="1">
      <c r="A85" s="166"/>
      <c r="B85" s="454" t="s">
        <v>217</v>
      </c>
      <c r="C85" s="452"/>
      <c r="D85" s="167" t="s">
        <v>218</v>
      </c>
      <c r="E85" s="168" t="s">
        <v>219</v>
      </c>
      <c r="F85" s="193" t="s">
        <v>220</v>
      </c>
      <c r="G85" s="168" t="s">
        <v>221</v>
      </c>
      <c r="H85" s="168" t="s">
        <v>222</v>
      </c>
      <c r="I85" s="224" t="s">
        <v>236</v>
      </c>
      <c r="J85" s="57"/>
      <c r="K85" s="57"/>
      <c r="L85" s="57"/>
      <c r="M85" s="166"/>
      <c r="N85" s="166"/>
      <c r="O85" s="166"/>
      <c r="P85" s="166"/>
      <c r="Q85" s="166"/>
      <c r="R85" s="166"/>
      <c r="S85" s="166"/>
      <c r="T85" s="166"/>
      <c r="U85" s="166"/>
      <c r="V85" s="166"/>
      <c r="W85" s="166"/>
      <c r="X85" s="166"/>
      <c r="Y85" s="166"/>
      <c r="Z85" s="166"/>
    </row>
    <row r="86" spans="1:26" ht="34.5" customHeight="1">
      <c r="A86" s="1"/>
      <c r="B86" s="455" t="str">
        <f>IF($D$12="VO - Výzkumná organizace","","Maximální výše podpory pro daný rok a typ subjektu 
dle Nařízení EK a národních podmínek výzvy")</f>
        <v>Maximální výše podpory pro daný rok a typ subjektu 
dle Nařízení EK a národních podmínek výzvy</v>
      </c>
      <c r="C86" s="448"/>
      <c r="D86" s="197" t="str">
        <f>IF($D$12="VO - Výzkumná organizace","","€")</f>
        <v>€</v>
      </c>
      <c r="E86" s="225">
        <f t="shared" ref="E86:H86" si="6">IF($D$12="VO - Výzkumná organizace","",FLOOR(E67*(E41*$E$27+E42*$F$27),1))</f>
        <v>0</v>
      </c>
      <c r="F86" s="225">
        <f t="shared" si="6"/>
        <v>0</v>
      </c>
      <c r="G86" s="225">
        <f t="shared" si="6"/>
        <v>0</v>
      </c>
      <c r="H86" s="225">
        <f t="shared" si="6"/>
        <v>0</v>
      </c>
      <c r="I86" s="226">
        <f>SUM(E86:H86)</f>
        <v>0</v>
      </c>
      <c r="J86" s="490"/>
      <c r="K86" s="360"/>
      <c r="L86" s="29"/>
      <c r="M86" s="1"/>
      <c r="N86" s="1"/>
      <c r="O86" s="1"/>
      <c r="P86" s="1"/>
      <c r="Q86" s="1"/>
      <c r="R86" s="1"/>
      <c r="S86" s="1"/>
      <c r="T86" s="1"/>
      <c r="U86" s="1"/>
      <c r="V86" s="1"/>
      <c r="W86" s="1"/>
      <c r="X86" s="1"/>
      <c r="Y86" s="1"/>
      <c r="Z86" s="1"/>
    </row>
    <row r="87" spans="1:26" ht="34.5" customHeight="1">
      <c r="A87" s="1"/>
      <c r="B87" s="447" t="str">
        <f>IF($D$12&lt;&gt;"VO - výzkumná organizace","","Maximální výše podpory pro výzkumnou organizaci
(při dodržení max. možné intenzity podpory na projekt)")</f>
        <v/>
      </c>
      <c r="C87" s="448"/>
      <c r="D87" s="227" t="str">
        <f>IF($D$12&lt;&gt;"VO - výzkumná organizace","","€")</f>
        <v/>
      </c>
      <c r="E87" s="228" t="str">
        <f t="shared" ref="E87:H87" si="7">IF($D$12&lt;&gt;"VO - výzkumná organizace","",PRODUCT(E67*$F$27))</f>
        <v/>
      </c>
      <c r="F87" s="228" t="str">
        <f t="shared" si="7"/>
        <v/>
      </c>
      <c r="G87" s="228" t="str">
        <f t="shared" si="7"/>
        <v/>
      </c>
      <c r="H87" s="228" t="str">
        <f t="shared" si="7"/>
        <v/>
      </c>
      <c r="I87" s="229" t="str">
        <f>IF(B87="","",SUM(E87:H87))</f>
        <v/>
      </c>
      <c r="J87" s="270"/>
      <c r="K87" s="271"/>
      <c r="L87" s="29"/>
      <c r="M87" s="1"/>
      <c r="N87" s="1"/>
      <c r="O87" s="1"/>
      <c r="P87" s="1"/>
      <c r="Q87" s="1"/>
      <c r="R87" s="1"/>
      <c r="S87" s="1"/>
      <c r="T87" s="1"/>
      <c r="U87" s="1"/>
      <c r="V87" s="1"/>
      <c r="W87" s="1"/>
      <c r="X87" s="1"/>
      <c r="Y87" s="1"/>
      <c r="Z87" s="1"/>
    </row>
    <row r="88" spans="1:26" ht="21" customHeight="1">
      <c r="A88" s="1"/>
      <c r="B88" s="449" t="s">
        <v>249</v>
      </c>
      <c r="C88" s="448"/>
      <c r="D88" s="230" t="s">
        <v>227</v>
      </c>
      <c r="E88" s="357"/>
      <c r="F88" s="357"/>
      <c r="G88" s="357"/>
      <c r="H88" s="357"/>
      <c r="I88" s="226">
        <f t="shared" ref="I88:I89" si="8">SUM(E88:H88)</f>
        <v>0</v>
      </c>
      <c r="J88" s="272"/>
      <c r="K88" s="273"/>
      <c r="L88" s="29"/>
      <c r="M88" s="1"/>
      <c r="N88" s="1"/>
      <c r="O88" s="1"/>
      <c r="P88" s="1"/>
      <c r="Q88" s="1"/>
      <c r="R88" s="1"/>
      <c r="S88" s="1"/>
      <c r="T88" s="1"/>
      <c r="U88" s="1"/>
      <c r="V88" s="1"/>
      <c r="W88" s="1"/>
      <c r="X88" s="1"/>
      <c r="Y88" s="1"/>
      <c r="Z88" s="1"/>
    </row>
    <row r="89" spans="1:26" ht="21" customHeight="1">
      <c r="A89" s="1"/>
      <c r="B89" s="447" t="s">
        <v>250</v>
      </c>
      <c r="C89" s="448"/>
      <c r="D89" s="233" t="s">
        <v>227</v>
      </c>
      <c r="E89" s="234">
        <f t="shared" ref="E89:H89" si="9">E90-E88</f>
        <v>0</v>
      </c>
      <c r="F89" s="234">
        <f t="shared" si="9"/>
        <v>0</v>
      </c>
      <c r="G89" s="234">
        <f t="shared" si="9"/>
        <v>0</v>
      </c>
      <c r="H89" s="234">
        <f t="shared" si="9"/>
        <v>0</v>
      </c>
      <c r="I89" s="229">
        <f t="shared" si="8"/>
        <v>0</v>
      </c>
      <c r="J89" s="29"/>
      <c r="K89" s="29"/>
      <c r="L89" s="29"/>
      <c r="M89" s="1"/>
      <c r="N89" s="1"/>
      <c r="O89" s="1"/>
      <c r="P89" s="1"/>
      <c r="Q89" s="1"/>
      <c r="R89" s="1"/>
      <c r="S89" s="1"/>
      <c r="T89" s="1"/>
      <c r="U89" s="1"/>
      <c r="V89" s="1"/>
      <c r="W89" s="1"/>
      <c r="X89" s="1"/>
      <c r="Y89" s="1"/>
      <c r="Z89" s="1"/>
    </row>
    <row r="90" spans="1:26" ht="21" customHeight="1">
      <c r="A90" s="1"/>
      <c r="B90" s="449" t="s">
        <v>251</v>
      </c>
      <c r="C90" s="448"/>
      <c r="D90" s="230" t="s">
        <v>227</v>
      </c>
      <c r="E90" s="225">
        <f t="shared" ref="E90:I90" si="10">E67</f>
        <v>0</v>
      </c>
      <c r="F90" s="225">
        <f t="shared" si="10"/>
        <v>0</v>
      </c>
      <c r="G90" s="225">
        <f t="shared" si="10"/>
        <v>0</v>
      </c>
      <c r="H90" s="225">
        <f t="shared" si="10"/>
        <v>0</v>
      </c>
      <c r="I90" s="226">
        <f t="shared" si="10"/>
        <v>0</v>
      </c>
      <c r="J90" s="29"/>
      <c r="K90" s="29"/>
      <c r="L90" s="29"/>
      <c r="M90" s="1"/>
      <c r="N90" s="1"/>
      <c r="O90" s="1"/>
      <c r="P90" s="1"/>
      <c r="Q90" s="1"/>
      <c r="R90" s="1"/>
      <c r="S90" s="1"/>
      <c r="T90" s="1"/>
      <c r="U90" s="1"/>
      <c r="V90" s="1"/>
      <c r="W90" s="1"/>
      <c r="X90" s="1"/>
      <c r="Y90" s="1"/>
      <c r="Z90" s="1"/>
    </row>
    <row r="91" spans="1:26" ht="3" customHeight="1">
      <c r="A91" s="1"/>
      <c r="B91" s="201"/>
      <c r="C91" s="202"/>
      <c r="D91" s="235"/>
      <c r="E91" s="236"/>
      <c r="F91" s="236"/>
      <c r="G91" s="237"/>
      <c r="H91" s="237"/>
      <c r="I91" s="238"/>
      <c r="J91" s="29"/>
      <c r="K91" s="29"/>
      <c r="L91" s="29"/>
      <c r="M91" s="1"/>
      <c r="N91" s="1"/>
      <c r="O91" s="1"/>
      <c r="P91" s="1"/>
      <c r="Q91" s="1"/>
      <c r="R91" s="1"/>
      <c r="S91" s="1"/>
      <c r="T91" s="1"/>
      <c r="U91" s="1"/>
      <c r="V91" s="1"/>
      <c r="W91" s="1"/>
      <c r="X91" s="1"/>
      <c r="Y91" s="1"/>
      <c r="Z91" s="1"/>
    </row>
    <row r="92" spans="1:26" ht="18" customHeight="1">
      <c r="A92" s="1"/>
      <c r="B92" s="440" t="s">
        <v>252</v>
      </c>
      <c r="C92" s="441"/>
      <c r="D92" s="207" t="s">
        <v>224</v>
      </c>
      <c r="E92" s="239">
        <f t="shared" ref="E92:I92" si="11">IFERROR(E88/E90,0)</f>
        <v>0</v>
      </c>
      <c r="F92" s="239">
        <f t="shared" si="11"/>
        <v>0</v>
      </c>
      <c r="G92" s="240">
        <f t="shared" si="11"/>
        <v>0</v>
      </c>
      <c r="H92" s="240">
        <f t="shared" si="11"/>
        <v>0</v>
      </c>
      <c r="I92" s="241">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4" t="str">
        <f>IF(FP_HÚ&lt;&gt;"VO - výzkumná organizace",IF(E$88&gt;E$86,"Maximální výše podpory pro daný rok překročena",""),IF(E$88&gt;E$87,"Maximální výše podpory pro daný rok překročena",""))</f>
        <v/>
      </c>
      <c r="F93" s="64" t="str">
        <f>IF(FP_HÚ&lt;&gt;"VO - výzkumná organizace",IF(F$88&gt;F$86,"Maximální výše podpory pro daný rok překročena",""),IF(F$88&gt;F$87,"Maximální výše podpory pro daný rok překročena",""))</f>
        <v/>
      </c>
      <c r="G93" s="64" t="str">
        <f>IF(FP_HÚ&lt;&gt;"VO - výzkumná organizace",IF(G$88&gt;G$86,"Maximální výše podpory pro daný rok překročena",""),IF(G$88&gt;G$87,"Maximální výše podpory pro daný rok překročena",""))</f>
        <v/>
      </c>
      <c r="H93" s="64" t="str">
        <f>IF(FP_HÚ&lt;&gt;"VO - výzkumná organizace",IF(H$88&gt;H$86,"Maximální výše podpory pro daný rok překročena",""),IF(H$88&gt;H$87,"Maximální výše podpory pro daný rok překročena",""))</f>
        <v/>
      </c>
      <c r="I93" s="492" t="str">
        <f>IF($H$87="",IF($H$88&gt;$H$86,"  Přesáhli jste maximální možnou intenzitu podpory 
  pro daný typ subjektu dle Nařízení EK!",""),IF($H$88&gt;$H$87,"  Přesáhli jste maximální možnou intenzitu podpory
  pro daný typ subjektu dle Nařízení EK!",""))</f>
        <v/>
      </c>
      <c r="J93" s="371"/>
      <c r="K93" s="29"/>
      <c r="L93" s="29"/>
      <c r="M93" s="1"/>
      <c r="N93" s="1"/>
      <c r="O93" s="1"/>
      <c r="P93" s="1"/>
      <c r="Q93" s="1"/>
      <c r="R93" s="1"/>
      <c r="S93" s="1"/>
      <c r="T93" s="1"/>
      <c r="U93" s="1"/>
      <c r="V93" s="1"/>
      <c r="W93" s="1"/>
      <c r="X93" s="1"/>
      <c r="Y93" s="1"/>
      <c r="Z93" s="1"/>
    </row>
    <row r="94" spans="1:26" ht="31.5" customHeight="1">
      <c r="A94" s="1"/>
      <c r="B94" s="14" t="s">
        <v>287</v>
      </c>
      <c r="C94" s="29"/>
      <c r="D94" s="258">
        <f>míra_podpory</f>
        <v>0</v>
      </c>
      <c r="E94" s="450" t="str">
        <f>IF(D94&lt;=E32,"  Požadovaná podpora je v pořádku.","  Požadovaná podpora převyšuje maximální možnou podporu 
  plynoucí z podmínek programu "&amp;číselníky!AF44&amp;"!")</f>
        <v xml:space="preserve">  Požadovaná podpora je v pořádku.</v>
      </c>
      <c r="F94" s="451"/>
      <c r="G94" s="452"/>
      <c r="H94" s="259"/>
      <c r="I94" s="372"/>
      <c r="J94" s="373"/>
      <c r="K94" s="29"/>
      <c r="L94" s="29"/>
      <c r="M94" s="1"/>
      <c r="N94" s="1"/>
      <c r="O94" s="1"/>
      <c r="P94" s="1"/>
      <c r="Q94" s="1"/>
      <c r="R94" s="1"/>
      <c r="S94" s="1"/>
      <c r="T94" s="1"/>
      <c r="U94" s="1"/>
      <c r="V94" s="1"/>
      <c r="W94" s="1"/>
      <c r="X94" s="1"/>
      <c r="Y94" s="1"/>
      <c r="Z94" s="1"/>
    </row>
    <row r="95" spans="1:26" ht="12" customHeight="1">
      <c r="A95" s="1"/>
      <c r="B95" s="37"/>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2"/>
      <c r="C96" s="29"/>
      <c r="D96" s="246"/>
      <c r="E96" s="213"/>
      <c r="F96" s="213"/>
      <c r="G96" s="213"/>
      <c r="H96" s="213"/>
      <c r="I96" s="213"/>
      <c r="J96" s="214"/>
      <c r="K96" s="214"/>
      <c r="L96" s="245"/>
      <c r="M96" s="1"/>
      <c r="N96" s="1"/>
      <c r="O96" s="1"/>
      <c r="P96" s="1"/>
      <c r="Q96" s="1"/>
      <c r="R96" s="1"/>
      <c r="S96" s="1"/>
      <c r="T96" s="1"/>
      <c r="U96" s="1"/>
      <c r="V96" s="1"/>
      <c r="W96" s="1"/>
      <c r="X96" s="1"/>
      <c r="Y96" s="1"/>
      <c r="Z96" s="1"/>
    </row>
    <row r="97" spans="1:26" ht="44.25" customHeight="1">
      <c r="A97" s="1"/>
      <c r="B97" s="444" t="s">
        <v>288</v>
      </c>
      <c r="C97" s="359"/>
      <c r="D97" s="359"/>
      <c r="E97" s="359"/>
      <c r="F97" s="359"/>
      <c r="G97" s="359"/>
      <c r="H97" s="359"/>
      <c r="I97" s="359"/>
      <c r="J97" s="360"/>
      <c r="K97" s="10"/>
      <c r="L97" s="10"/>
      <c r="M97" s="1"/>
      <c r="N97" s="1"/>
      <c r="O97" s="1"/>
      <c r="P97" s="1"/>
      <c r="Q97" s="1"/>
      <c r="R97" s="1"/>
      <c r="S97" s="1"/>
      <c r="T97" s="1"/>
      <c r="U97" s="1"/>
      <c r="V97" s="1"/>
      <c r="W97" s="1"/>
      <c r="X97" s="1"/>
      <c r="Y97" s="1"/>
      <c r="Z97" s="1"/>
    </row>
    <row r="98" spans="1:26" ht="14.25" customHeight="1">
      <c r="A98" s="1"/>
      <c r="B98" s="444" t="s">
        <v>254</v>
      </c>
      <c r="C98" s="359"/>
      <c r="D98" s="359"/>
      <c r="E98" s="359"/>
      <c r="F98" s="359"/>
      <c r="G98" s="359"/>
      <c r="H98" s="359"/>
      <c r="I98" s="359"/>
      <c r="J98" s="360"/>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444"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Prostředí pro život).</v>
      </c>
      <c r="C100" s="359"/>
      <c r="D100" s="359"/>
      <c r="E100" s="359"/>
      <c r="F100" s="359"/>
      <c r="G100" s="359"/>
      <c r="H100" s="359"/>
      <c r="I100" s="359"/>
      <c r="J100" s="359"/>
      <c r="K100" s="359"/>
      <c r="L100" s="360"/>
      <c r="M100" s="1"/>
      <c r="N100" s="1"/>
      <c r="O100" s="1"/>
      <c r="P100" s="1"/>
      <c r="Q100" s="1"/>
      <c r="R100" s="1"/>
      <c r="S100" s="1"/>
      <c r="T100" s="1"/>
      <c r="U100" s="1"/>
      <c r="V100" s="1"/>
      <c r="W100" s="1"/>
      <c r="X100" s="1"/>
      <c r="Y100" s="1"/>
      <c r="Z100" s="1"/>
    </row>
    <row r="101" spans="1:26" ht="15" customHeight="1">
      <c r="A101" s="28"/>
      <c r="B101" s="136"/>
      <c r="C101" s="136"/>
      <c r="D101" s="136"/>
      <c r="E101" s="136"/>
      <c r="F101" s="136"/>
      <c r="G101" s="136"/>
      <c r="H101" s="136"/>
      <c r="I101" s="136"/>
      <c r="J101" s="136"/>
      <c r="K101" s="136"/>
      <c r="L101" s="11"/>
      <c r="M101" s="28"/>
      <c r="N101" s="28"/>
      <c r="O101" s="28"/>
      <c r="P101" s="28"/>
      <c r="Q101" s="28"/>
      <c r="R101" s="28"/>
      <c r="S101" s="28"/>
      <c r="T101" s="28"/>
      <c r="U101" s="28"/>
      <c r="V101" s="28"/>
      <c r="W101" s="28"/>
      <c r="X101" s="28"/>
      <c r="Y101" s="28"/>
      <c r="Z101" s="28"/>
    </row>
    <row r="102" spans="1:26" ht="15.75" customHeight="1">
      <c r="A102" s="28"/>
      <c r="B102" s="42" t="s">
        <v>255</v>
      </c>
      <c r="C102" s="136"/>
      <c r="D102" s="136"/>
      <c r="E102" s="136"/>
      <c r="F102" s="136"/>
      <c r="G102" s="136"/>
      <c r="H102" s="136"/>
      <c r="I102" s="136"/>
      <c r="J102" s="136"/>
      <c r="K102" s="136"/>
      <c r="L102" s="11"/>
      <c r="M102" s="28"/>
      <c r="N102" s="28"/>
      <c r="O102" s="28"/>
      <c r="P102" s="28"/>
      <c r="Q102" s="28"/>
      <c r="R102" s="28"/>
      <c r="S102" s="28"/>
      <c r="T102" s="28"/>
      <c r="U102" s="28"/>
      <c r="V102" s="28"/>
      <c r="W102" s="28"/>
      <c r="X102" s="28"/>
      <c r="Y102" s="28"/>
      <c r="Z102" s="28"/>
    </row>
    <row r="103" spans="1:26" ht="4.5" customHeight="1">
      <c r="A103" s="28"/>
      <c r="B103" s="223"/>
      <c r="C103" s="223"/>
      <c r="D103" s="223"/>
      <c r="E103" s="223"/>
      <c r="F103" s="223"/>
      <c r="G103" s="223"/>
      <c r="H103" s="223"/>
      <c r="I103" s="223"/>
      <c r="J103" s="223"/>
      <c r="K103" s="223"/>
      <c r="L103" s="11"/>
      <c r="M103" s="28"/>
      <c r="N103" s="28"/>
      <c r="O103" s="28"/>
      <c r="P103" s="28"/>
      <c r="Q103" s="28"/>
      <c r="R103" s="28"/>
      <c r="S103" s="28"/>
      <c r="T103" s="28"/>
      <c r="U103" s="28"/>
      <c r="V103" s="28"/>
      <c r="W103" s="28"/>
      <c r="X103" s="28"/>
      <c r="Y103" s="28"/>
      <c r="Z103" s="28"/>
    </row>
    <row r="104" spans="1:26" ht="15.75" customHeight="1">
      <c r="A104" s="1"/>
      <c r="B104" s="484" t="s">
        <v>256</v>
      </c>
      <c r="C104" s="247"/>
      <c r="D104" s="485" t="s">
        <v>227</v>
      </c>
      <c r="E104" s="479">
        <f t="shared" ref="E104:H104" si="12">E67*(1-E92)</f>
        <v>0</v>
      </c>
      <c r="F104" s="479">
        <f t="shared" si="12"/>
        <v>0</v>
      </c>
      <c r="G104" s="479">
        <f t="shared" si="12"/>
        <v>0</v>
      </c>
      <c r="H104" s="479">
        <f t="shared" si="12"/>
        <v>0</v>
      </c>
      <c r="I104" s="481">
        <f>SUM(E104:H105)</f>
        <v>0</v>
      </c>
      <c r="J104" s="29"/>
      <c r="K104" s="29"/>
      <c r="L104" s="106"/>
      <c r="M104" s="1"/>
      <c r="N104" s="1"/>
      <c r="O104" s="1"/>
      <c r="P104" s="1"/>
      <c r="Q104" s="1"/>
      <c r="R104" s="1"/>
      <c r="S104" s="1"/>
      <c r="T104" s="1"/>
      <c r="U104" s="1"/>
      <c r="V104" s="1"/>
      <c r="W104" s="1"/>
      <c r="X104" s="1"/>
      <c r="Y104" s="1"/>
      <c r="Z104" s="1"/>
    </row>
    <row r="105" spans="1:26" ht="13.5" customHeight="1">
      <c r="A105" s="28"/>
      <c r="B105" s="386"/>
      <c r="C105" s="247"/>
      <c r="D105" s="486"/>
      <c r="E105" s="480"/>
      <c r="F105" s="480"/>
      <c r="G105" s="480"/>
      <c r="H105" s="480"/>
      <c r="I105" s="482"/>
      <c r="J105" s="29"/>
      <c r="K105" s="29"/>
      <c r="L105" s="113"/>
      <c r="M105" s="28"/>
      <c r="N105" s="28"/>
      <c r="O105" s="28"/>
      <c r="P105" s="28"/>
      <c r="Q105" s="28"/>
      <c r="R105" s="28"/>
      <c r="S105" s="28"/>
      <c r="T105" s="28"/>
      <c r="U105" s="28"/>
      <c r="V105" s="28"/>
      <c r="W105" s="28"/>
      <c r="X105" s="28"/>
      <c r="Y105" s="28"/>
      <c r="Z105" s="28"/>
    </row>
    <row r="106" spans="1:26" ht="9" customHeight="1">
      <c r="A106" s="28"/>
      <c r="B106" s="223"/>
      <c r="C106" s="247"/>
      <c r="D106" s="223"/>
      <c r="E106" s="223"/>
      <c r="F106" s="223"/>
      <c r="G106" s="223"/>
      <c r="H106" s="223"/>
      <c r="I106" s="223"/>
      <c r="J106" s="223"/>
      <c r="K106" s="29"/>
      <c r="L106" s="113"/>
      <c r="M106" s="28"/>
      <c r="N106" s="28"/>
      <c r="O106" s="28"/>
      <c r="P106" s="28"/>
      <c r="Q106" s="28"/>
      <c r="R106" s="28"/>
      <c r="S106" s="28"/>
      <c r="T106" s="28"/>
      <c r="U106" s="28"/>
      <c r="V106" s="28"/>
      <c r="W106" s="28"/>
      <c r="X106" s="28"/>
      <c r="Y106" s="28"/>
      <c r="Z106" s="28"/>
    </row>
    <row r="107" spans="1:26" ht="15.75" customHeight="1">
      <c r="A107" s="1"/>
      <c r="B107" s="1"/>
      <c r="C107" s="72"/>
      <c r="D107" s="72"/>
      <c r="E107" s="72"/>
      <c r="F107" s="72"/>
      <c r="G107" s="72"/>
      <c r="H107" s="72"/>
      <c r="I107" s="72"/>
      <c r="J107" s="72"/>
      <c r="K107" s="72"/>
      <c r="L107" s="72"/>
      <c r="M107" s="1"/>
      <c r="N107" s="1"/>
      <c r="O107" s="1"/>
      <c r="P107" s="1"/>
      <c r="Q107" s="1"/>
      <c r="R107" s="1"/>
      <c r="S107" s="1"/>
      <c r="T107" s="1"/>
      <c r="U107" s="1"/>
      <c r="V107" s="1"/>
      <c r="W107" s="1"/>
      <c r="X107" s="1"/>
      <c r="Y107" s="1"/>
      <c r="Z107" s="1"/>
    </row>
    <row r="108" spans="1:26" ht="15.75" customHeight="1">
      <c r="A108" s="1"/>
      <c r="B108" s="42" t="s">
        <v>257</v>
      </c>
      <c r="C108" s="23"/>
      <c r="D108" s="23"/>
      <c r="E108" s="23"/>
      <c r="F108" s="23"/>
      <c r="G108" s="23"/>
      <c r="H108" s="23"/>
      <c r="I108" s="23"/>
      <c r="J108" s="23"/>
      <c r="K108" s="23"/>
      <c r="L108" s="106"/>
      <c r="M108" s="1"/>
      <c r="N108" s="1"/>
      <c r="O108" s="1"/>
      <c r="P108" s="1"/>
      <c r="Q108" s="1"/>
      <c r="R108" s="1"/>
      <c r="S108" s="1"/>
      <c r="T108" s="1"/>
      <c r="U108" s="1"/>
      <c r="V108" s="1"/>
      <c r="W108" s="1"/>
      <c r="X108" s="1"/>
      <c r="Y108" s="1"/>
      <c r="Z108" s="1"/>
    </row>
    <row r="109" spans="1:26" ht="4.5" customHeight="1">
      <c r="A109" s="1"/>
      <c r="B109" s="165"/>
      <c r="C109" s="165"/>
      <c r="D109" s="165"/>
      <c r="E109" s="165"/>
      <c r="F109" s="165"/>
      <c r="G109" s="248"/>
      <c r="H109" s="165"/>
      <c r="I109" s="165"/>
      <c r="J109" s="165"/>
      <c r="K109" s="165"/>
      <c r="L109" s="106"/>
      <c r="M109" s="1"/>
      <c r="N109" s="1"/>
      <c r="O109" s="1"/>
      <c r="P109" s="1"/>
      <c r="Q109" s="1"/>
      <c r="R109" s="1"/>
      <c r="S109" s="1"/>
      <c r="T109" s="1"/>
      <c r="U109" s="1"/>
      <c r="V109" s="1"/>
      <c r="W109" s="1"/>
      <c r="X109" s="1"/>
      <c r="Y109" s="1"/>
      <c r="Z109" s="1"/>
    </row>
    <row r="110" spans="1:26" ht="36" customHeight="1">
      <c r="A110" s="1"/>
      <c r="B110" s="159" t="s">
        <v>258</v>
      </c>
      <c r="C110" s="29"/>
      <c r="D110" s="249" t="s">
        <v>259</v>
      </c>
      <c r="E110" s="250">
        <f>$I$67</f>
        <v>0</v>
      </c>
      <c r="F110" s="29"/>
      <c r="G110" s="29"/>
      <c r="H110" s="249" t="s">
        <v>260</v>
      </c>
      <c r="I110" s="250">
        <f>$I$88</f>
        <v>0</v>
      </c>
      <c r="J110" s="251"/>
      <c r="K110" s="29"/>
      <c r="L110" s="106"/>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6"/>
      <c r="M111" s="1"/>
      <c r="N111" s="1"/>
      <c r="O111" s="1"/>
      <c r="P111" s="1"/>
      <c r="Q111" s="1"/>
      <c r="R111" s="1"/>
      <c r="S111" s="1"/>
      <c r="T111" s="1"/>
      <c r="U111" s="1"/>
      <c r="V111" s="1"/>
      <c r="W111" s="1"/>
      <c r="X111" s="1"/>
      <c r="Y111" s="1"/>
      <c r="Z111" s="1"/>
    </row>
    <row r="112" spans="1:26" ht="9" hidden="1" customHeight="1">
      <c r="A112" s="28"/>
      <c r="B112" s="274"/>
      <c r="C112" s="247"/>
      <c r="D112" s="275"/>
      <c r="E112" s="276"/>
      <c r="F112" s="276"/>
      <c r="G112" s="276"/>
      <c r="H112" s="277"/>
      <c r="I112" s="278"/>
      <c r="J112" s="29"/>
      <c r="K112" s="29"/>
      <c r="L112" s="113"/>
      <c r="M112" s="28"/>
      <c r="N112" s="28"/>
      <c r="O112" s="28"/>
      <c r="P112" s="28"/>
      <c r="Q112" s="28"/>
      <c r="R112" s="28"/>
      <c r="S112" s="28"/>
      <c r="T112" s="28"/>
      <c r="U112" s="28"/>
      <c r="V112" s="28"/>
      <c r="W112" s="28"/>
      <c r="X112" s="28"/>
      <c r="Y112" s="28"/>
      <c r="Z112" s="28"/>
    </row>
    <row r="113" spans="1:26" ht="15.75" customHeight="1">
      <c r="A113" s="1"/>
      <c r="B113" s="72"/>
      <c r="C113" s="72"/>
      <c r="D113" s="72"/>
      <c r="E113" s="72"/>
      <c r="F113" s="72"/>
      <c r="G113" s="72"/>
      <c r="H113" s="72"/>
      <c r="I113" s="72"/>
      <c r="J113" s="72"/>
      <c r="K113" s="72"/>
      <c r="L113" s="72"/>
      <c r="M113" s="1"/>
      <c r="N113" s="1"/>
      <c r="O113" s="1"/>
      <c r="P113" s="1"/>
      <c r="Q113" s="1"/>
      <c r="R113" s="1"/>
      <c r="S113" s="1"/>
      <c r="T113" s="1"/>
      <c r="U113" s="1"/>
      <c r="V113" s="1"/>
      <c r="W113" s="1"/>
      <c r="X113" s="1"/>
      <c r="Y113" s="1"/>
      <c r="Z113" s="1"/>
    </row>
    <row r="114" spans="1:26" ht="15.75" customHeight="1">
      <c r="A114" s="1"/>
      <c r="B114" s="279"/>
      <c r="C114" s="279"/>
      <c r="D114" s="279"/>
      <c r="E114" s="279"/>
      <c r="F114" s="279"/>
      <c r="G114" s="279"/>
      <c r="H114" s="279"/>
      <c r="I114" s="279"/>
      <c r="J114" s="279"/>
      <c r="K114" s="107"/>
      <c r="L114" s="72"/>
      <c r="M114" s="1"/>
      <c r="N114" s="1"/>
      <c r="O114" s="1"/>
      <c r="P114" s="1"/>
      <c r="Q114" s="1"/>
      <c r="R114" s="1"/>
      <c r="S114" s="1"/>
      <c r="T114" s="1"/>
      <c r="U114" s="1"/>
      <c r="V114" s="1"/>
      <c r="W114" s="1"/>
      <c r="X114" s="1"/>
      <c r="Y114" s="1"/>
      <c r="Z114" s="1"/>
    </row>
    <row r="115" spans="1:26" ht="15.75" customHeight="1">
      <c r="A115" s="1"/>
      <c r="B115" s="280"/>
      <c r="C115" s="280"/>
      <c r="D115" s="280"/>
      <c r="E115" s="280"/>
      <c r="F115" s="280"/>
      <c r="G115" s="280"/>
      <c r="H115" s="280"/>
      <c r="I115" s="280"/>
      <c r="J115" s="493" t="str">
        <f>Pokyny!E48</f>
        <v xml:space="preserve"> Verze 1: září 2022.</v>
      </c>
      <c r="K115" s="415"/>
      <c r="L115" s="72"/>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08"/>
      <c r="L116" s="72"/>
      <c r="M116" s="1"/>
      <c r="N116" s="1"/>
      <c r="O116" s="1"/>
      <c r="P116" s="1"/>
      <c r="Q116" s="1"/>
      <c r="R116" s="1"/>
      <c r="S116" s="1"/>
      <c r="T116" s="1"/>
      <c r="U116" s="1"/>
      <c r="V116" s="1"/>
      <c r="W116" s="1"/>
      <c r="X116" s="1"/>
      <c r="Y116" s="1"/>
      <c r="Z116" s="1"/>
    </row>
    <row r="117" spans="1:26" ht="15.75" customHeight="1">
      <c r="A117" s="1"/>
      <c r="B117" s="71"/>
      <c r="C117" s="71"/>
      <c r="D117" s="71"/>
      <c r="E117" s="71"/>
      <c r="F117" s="71"/>
      <c r="G117" s="71"/>
      <c r="H117" s="71"/>
      <c r="I117" s="71"/>
      <c r="J117" s="71"/>
      <c r="K117" s="252"/>
      <c r="L117" s="72"/>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2"/>
      <c r="L118" s="72"/>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2"/>
      <c r="L119" s="72"/>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2"/>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16" t="s">
        <v>289</v>
      </c>
      <c r="K121" s="397"/>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xftVOhj8rodM62kb/E9gK1lwnlYzheEKYnijiUrfAxbSMZK0L3Cg5Q08Yl6DmcPAja+aKiX41DW8haefRdSTeQ==" saltValue="27Sb9f8e//vqR+TxvIE06g==" spinCount="100000" sheet="1" objects="1" scenario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996"/>
  <sheetViews>
    <sheetView showGridLines="0" workbookViewId="0">
      <selection activeCell="B3" sqref="B3:F3"/>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73" t="s">
        <v>290</v>
      </c>
      <c r="C3" s="474"/>
      <c r="D3" s="474"/>
      <c r="E3" s="474"/>
      <c r="F3" s="475"/>
      <c r="G3" s="104"/>
      <c r="H3" s="1"/>
      <c r="I3" s="1"/>
      <c r="J3" s="1"/>
      <c r="K3" s="28"/>
      <c r="L3" s="28"/>
      <c r="M3" s="1"/>
      <c r="N3" s="1"/>
      <c r="O3" s="1"/>
      <c r="P3" s="1"/>
      <c r="Q3" s="1"/>
      <c r="R3" s="1"/>
      <c r="S3" s="1"/>
      <c r="T3" s="1"/>
      <c r="U3" s="1"/>
      <c r="V3" s="1"/>
      <c r="W3" s="1"/>
      <c r="X3" s="1"/>
      <c r="Y3" s="1"/>
      <c r="Z3" s="1"/>
    </row>
    <row r="4" spans="1:26" ht="15" customHeight="1">
      <c r="A4" s="1"/>
      <c r="B4" s="1"/>
      <c r="C4" s="1"/>
      <c r="D4" s="1"/>
      <c r="E4" s="1"/>
      <c r="F4" s="1"/>
      <c r="G4" s="1"/>
      <c r="H4" s="1"/>
      <c r="I4" s="1"/>
      <c r="J4" s="1"/>
      <c r="K4" s="28"/>
      <c r="L4" s="28"/>
      <c r="M4" s="1"/>
      <c r="N4" s="1"/>
      <c r="O4" s="1"/>
      <c r="P4" s="1"/>
      <c r="Q4" s="1"/>
      <c r="R4" s="1"/>
      <c r="S4" s="1"/>
      <c r="T4" s="1"/>
      <c r="U4" s="1"/>
      <c r="V4" s="1"/>
      <c r="W4" s="1"/>
      <c r="X4" s="1"/>
      <c r="Y4" s="1"/>
      <c r="Z4" s="1"/>
    </row>
    <row r="5" spans="1:26" ht="15" customHeight="1">
      <c r="A5" s="1"/>
      <c r="B5" s="1"/>
      <c r="C5" s="1"/>
      <c r="D5" s="1"/>
      <c r="E5" s="1"/>
      <c r="F5" s="1"/>
      <c r="G5" s="1"/>
      <c r="H5" s="1"/>
      <c r="I5" s="1"/>
      <c r="J5" s="1"/>
      <c r="K5" s="28"/>
      <c r="L5" s="28"/>
      <c r="M5" s="1"/>
      <c r="N5" s="1"/>
      <c r="O5" s="1"/>
      <c r="P5" s="1"/>
      <c r="Q5" s="1"/>
      <c r="R5" s="1"/>
      <c r="S5" s="1"/>
      <c r="T5" s="1"/>
      <c r="U5" s="1"/>
      <c r="V5" s="1"/>
      <c r="W5" s="1"/>
      <c r="X5" s="1"/>
      <c r="Y5" s="1"/>
      <c r="Z5" s="1"/>
    </row>
    <row r="6" spans="1:26" ht="24" customHeight="1">
      <c r="A6" s="1"/>
      <c r="B6" s="380" t="s">
        <v>291</v>
      </c>
      <c r="C6" s="359"/>
      <c r="D6" s="359"/>
      <c r="E6" s="359"/>
      <c r="F6" s="359"/>
      <c r="G6" s="359"/>
      <c r="H6" s="359"/>
      <c r="I6" s="359"/>
      <c r="J6" s="360"/>
      <c r="K6" s="281"/>
      <c r="L6" s="281"/>
      <c r="M6" s="1"/>
      <c r="N6" s="1"/>
      <c r="O6" s="1"/>
      <c r="P6" s="1"/>
      <c r="Q6" s="1"/>
      <c r="R6" s="1"/>
      <c r="S6" s="1"/>
      <c r="T6" s="1"/>
      <c r="U6" s="1"/>
      <c r="V6" s="1"/>
      <c r="W6" s="1"/>
      <c r="X6" s="1"/>
      <c r="Y6" s="1"/>
      <c r="Z6" s="1"/>
    </row>
    <row r="7" spans="1:26" ht="15" customHeight="1">
      <c r="A7" s="1"/>
      <c r="B7" s="1"/>
      <c r="C7" s="1"/>
      <c r="D7" s="1"/>
      <c r="E7" s="1"/>
      <c r="F7" s="1"/>
      <c r="G7" s="1"/>
      <c r="H7" s="1"/>
      <c r="I7" s="1"/>
      <c r="J7" s="1"/>
      <c r="K7" s="28"/>
      <c r="L7" s="28"/>
      <c r="M7" s="1"/>
      <c r="N7" s="1"/>
      <c r="O7" s="1"/>
      <c r="P7" s="1"/>
      <c r="Q7" s="1"/>
      <c r="R7" s="1"/>
      <c r="S7" s="1"/>
      <c r="T7" s="1"/>
      <c r="U7" s="1"/>
      <c r="V7" s="1"/>
      <c r="W7" s="1"/>
      <c r="X7" s="1"/>
      <c r="Y7" s="1"/>
      <c r="Z7" s="1"/>
    </row>
    <row r="8" spans="1:26" ht="15.75" customHeight="1">
      <c r="A8" s="1"/>
      <c r="B8" s="42" t="str">
        <f>"Míra podpory dle programu "&amp;číselníky!AF44</f>
        <v>Míra podpory dle programu Prostředí pro život</v>
      </c>
      <c r="C8" s="88"/>
      <c r="D8" s="88"/>
      <c r="E8" s="88"/>
      <c r="F8" s="88"/>
      <c r="G8" s="88"/>
      <c r="H8" s="282"/>
      <c r="I8" s="28"/>
      <c r="J8" s="28"/>
      <c r="K8" s="28"/>
      <c r="L8" s="28"/>
    </row>
    <row r="9" spans="1:26" ht="6" customHeight="1">
      <c r="A9" s="1"/>
      <c r="B9" s="48"/>
      <c r="C9" s="29"/>
      <c r="D9" s="29"/>
      <c r="E9" s="29"/>
      <c r="F9" s="29"/>
      <c r="G9" s="29"/>
      <c r="H9" s="29"/>
      <c r="I9" s="9"/>
      <c r="J9" s="9"/>
      <c r="K9" s="28"/>
      <c r="L9" s="28"/>
      <c r="M9" s="1"/>
      <c r="N9" s="1"/>
      <c r="O9" s="1"/>
      <c r="P9" s="1"/>
      <c r="Q9" s="1"/>
      <c r="R9" s="1"/>
      <c r="S9" s="1"/>
      <c r="T9" s="1"/>
      <c r="U9" s="1"/>
      <c r="V9" s="1"/>
      <c r="W9" s="1"/>
      <c r="X9" s="1"/>
      <c r="Y9" s="1"/>
      <c r="Z9" s="1"/>
    </row>
    <row r="10" spans="1:26" ht="45" customHeight="1">
      <c r="A10" s="1"/>
      <c r="B10" s="165" t="s">
        <v>292</v>
      </c>
      <c r="C10" s="283" t="s">
        <v>293</v>
      </c>
      <c r="D10" s="284">
        <f>'Finanční plán hl. uchazeče'!E32</f>
        <v>0.85</v>
      </c>
      <c r="E10" s="29"/>
      <c r="F10" s="29"/>
      <c r="G10" s="283" t="s">
        <v>294</v>
      </c>
      <c r="H10" s="285">
        <f>míra_podpory</f>
        <v>0</v>
      </c>
      <c r="I10" s="9"/>
      <c r="J10" s="9"/>
      <c r="K10" s="494" t="str">
        <f>IF($H$10&gt;$D$10,"Požadovaná podpora převyšuje maximální možnou podporu plynoucí z podmínek programu "&amp;číselníky!AF44&amp;"! 
Opravte prosím zadané částky.","")</f>
        <v/>
      </c>
      <c r="L10" s="359"/>
      <c r="M10" s="359"/>
      <c r="N10" s="360"/>
    </row>
    <row r="11" spans="1:26" ht="15" customHeight="1">
      <c r="A11" s="1"/>
      <c r="B11" s="29"/>
      <c r="C11" s="29"/>
      <c r="D11" s="29"/>
      <c r="E11" s="29"/>
      <c r="F11" s="29"/>
      <c r="G11" s="29"/>
      <c r="H11" s="29"/>
      <c r="I11" s="9"/>
      <c r="J11" s="9"/>
    </row>
    <row r="12" spans="1:26" ht="15" customHeight="1">
      <c r="A12" s="28"/>
      <c r="B12" s="11"/>
      <c r="C12" s="11"/>
      <c r="D12" s="11"/>
      <c r="E12" s="11"/>
      <c r="F12" s="11"/>
      <c r="G12" s="11"/>
      <c r="H12" s="11"/>
      <c r="I12" s="28"/>
      <c r="J12" s="28"/>
      <c r="K12" s="28"/>
      <c r="L12" s="28"/>
      <c r="M12" s="28"/>
      <c r="N12" s="28"/>
      <c r="O12" s="28"/>
      <c r="P12" s="28"/>
      <c r="Q12" s="28"/>
      <c r="R12" s="28"/>
      <c r="S12" s="28"/>
      <c r="T12" s="28"/>
      <c r="U12" s="28"/>
      <c r="V12" s="28"/>
      <c r="W12" s="28"/>
      <c r="X12" s="28"/>
      <c r="Y12" s="28"/>
      <c r="Z12" s="28"/>
    </row>
    <row r="13" spans="1:26" ht="15.75" customHeight="1">
      <c r="A13" s="1"/>
      <c r="B13" s="42" t="s">
        <v>165</v>
      </c>
      <c r="C13" s="23"/>
      <c r="D13" s="23"/>
      <c r="E13" s="23"/>
      <c r="F13" s="23"/>
      <c r="G13" s="23"/>
      <c r="H13" s="23"/>
      <c r="I13" s="28"/>
      <c r="J13" s="28"/>
    </row>
    <row r="14" spans="1:26" ht="15" customHeight="1">
      <c r="A14" s="1"/>
      <c r="B14" s="48"/>
      <c r="C14" s="29"/>
      <c r="D14" s="29"/>
      <c r="E14" s="29"/>
      <c r="F14" s="29"/>
      <c r="G14" s="29"/>
      <c r="H14" s="29"/>
      <c r="I14" s="9"/>
      <c r="J14" s="9"/>
      <c r="K14" s="1"/>
      <c r="L14" s="1"/>
      <c r="M14" s="1"/>
      <c r="N14" s="1"/>
      <c r="O14" s="1"/>
      <c r="P14" s="1"/>
      <c r="Q14" s="1"/>
      <c r="R14" s="1"/>
      <c r="S14" s="1"/>
      <c r="T14" s="1"/>
      <c r="U14" s="1"/>
      <c r="V14" s="1"/>
      <c r="W14" s="1"/>
      <c r="X14" s="1"/>
      <c r="Y14" s="1"/>
      <c r="Z14" s="1"/>
    </row>
    <row r="15" spans="1:26" ht="15.75" customHeight="1">
      <c r="A15" s="1"/>
      <c r="B15" s="167" t="s">
        <v>217</v>
      </c>
      <c r="C15" s="167" t="s">
        <v>218</v>
      </c>
      <c r="D15" s="167" t="s">
        <v>219</v>
      </c>
      <c r="E15" s="167" t="s">
        <v>220</v>
      </c>
      <c r="F15" s="167" t="s">
        <v>221</v>
      </c>
      <c r="G15" s="167" t="s">
        <v>222</v>
      </c>
      <c r="H15" s="167" t="s">
        <v>236</v>
      </c>
      <c r="I15" s="9"/>
      <c r="J15" s="9"/>
    </row>
    <row r="16" spans="1:26" ht="21" customHeight="1">
      <c r="A16" s="1"/>
      <c r="B16" s="286" t="s">
        <v>237</v>
      </c>
      <c r="C16" s="287" t="s">
        <v>227</v>
      </c>
      <c r="D16" s="288">
        <f>'Finanční plán hl. uchazeče'!E61+'Finanční plán d. účastníka 1'!E61+'Finanční plán d. účastníka 2'!E61</f>
        <v>0</v>
      </c>
      <c r="E16" s="288">
        <f>'Finanční plán hl. uchazeče'!F61+'Finanční plán d. účastníka 1'!F61+'Finanční plán d. účastníka 2'!F61</f>
        <v>0</v>
      </c>
      <c r="F16" s="288">
        <f>'Finanční plán hl. uchazeče'!G61+'Finanční plán d. účastníka 1'!G61+'Finanční plán d. účastníka 2'!G61</f>
        <v>0</v>
      </c>
      <c r="G16" s="288">
        <f>'Finanční plán hl. uchazeče'!H61+'Finanční plán d. účastníka 1'!H61+'Finanční plán d. účastníka 2'!H61</f>
        <v>0</v>
      </c>
      <c r="H16" s="198">
        <f t="shared" ref="H16:H20" si="0">SUM(D16:G16)</f>
        <v>0</v>
      </c>
      <c r="I16" s="9"/>
      <c r="J16" s="9"/>
    </row>
    <row r="17" spans="1:26" ht="21" customHeight="1">
      <c r="A17" s="1"/>
      <c r="B17" s="289" t="s">
        <v>238</v>
      </c>
      <c r="C17" s="170" t="s">
        <v>227</v>
      </c>
      <c r="D17" s="290">
        <f>'Finanční plán hl. uchazeče'!E62+'Finanční plán d. účastníka 1'!E62+'Finanční plán d. účastníka 2'!E62</f>
        <v>0</v>
      </c>
      <c r="E17" s="290">
        <f>'Finanční plán hl. uchazeče'!F62+'Finanční plán d. účastníka 1'!F62+'Finanční plán d. účastníka 2'!F62</f>
        <v>0</v>
      </c>
      <c r="F17" s="290">
        <f>'Finanční plán hl. uchazeče'!G62+'Finanční plán d. účastníka 1'!G62+'Finanční plán d. účastníka 2'!G62</f>
        <v>0</v>
      </c>
      <c r="G17" s="290">
        <f>'Finanční plán hl. uchazeče'!H62+'Finanční plán d. účastníka 1'!H62+'Finanční plán d. účastníka 2'!H62</f>
        <v>0</v>
      </c>
      <c r="H17" s="291">
        <f t="shared" si="0"/>
        <v>0</v>
      </c>
      <c r="I17" s="9"/>
      <c r="J17" s="9"/>
    </row>
    <row r="18" spans="1:26" ht="21" customHeight="1">
      <c r="A18" s="1"/>
      <c r="B18" s="286" t="s">
        <v>239</v>
      </c>
      <c r="C18" s="287" t="s">
        <v>227</v>
      </c>
      <c r="D18" s="288">
        <f>'Finanční plán hl. uchazeče'!E63+'Finanční plán d. účastníka 1'!E63+'Finanční plán d. účastníka 2'!E63</f>
        <v>0</v>
      </c>
      <c r="E18" s="288">
        <f>'Finanční plán hl. uchazeče'!F63+'Finanční plán d. účastníka 1'!F63+'Finanční plán d. účastníka 2'!F63</f>
        <v>0</v>
      </c>
      <c r="F18" s="288">
        <f>'Finanční plán hl. uchazeče'!G63+'Finanční plán d. účastníka 1'!G63+'Finanční plán d. účastníka 2'!G63</f>
        <v>0</v>
      </c>
      <c r="G18" s="288">
        <f>'Finanční plán hl. uchazeče'!H63+'Finanční plán d. účastníka 1'!H63+'Finanční plán d. účastníka 2'!H63</f>
        <v>0</v>
      </c>
      <c r="H18" s="198">
        <f t="shared" si="0"/>
        <v>0</v>
      </c>
      <c r="I18" s="9"/>
      <c r="J18" s="9"/>
    </row>
    <row r="19" spans="1:26" ht="21" customHeight="1">
      <c r="A19" s="1"/>
      <c r="B19" s="289" t="s">
        <v>295</v>
      </c>
      <c r="C19" s="170" t="s">
        <v>227</v>
      </c>
      <c r="D19" s="290">
        <f>'Finanční plán hl. uchazeče'!E64+'Finanční plán d. účastníka 1'!E64+'Finanční plán d. účastníka 2'!E64</f>
        <v>0</v>
      </c>
      <c r="E19" s="290">
        <f>'Finanční plán hl. uchazeče'!F64+'Finanční plán d. účastníka 1'!F64+'Finanční plán d. účastníka 2'!F64</f>
        <v>0</v>
      </c>
      <c r="F19" s="290">
        <f>'Finanční plán hl. uchazeče'!G64+'Finanční plán d. účastníka 1'!G64+'Finanční plán d. účastníka 2'!G64</f>
        <v>0</v>
      </c>
      <c r="G19" s="290">
        <f>'Finanční plán hl. uchazeče'!H64+'Finanční plán d. účastníka 1'!H64+'Finanční plán d. účastníka 2'!H64</f>
        <v>0</v>
      </c>
      <c r="H19" s="292">
        <f t="shared" si="0"/>
        <v>0</v>
      </c>
      <c r="I19" s="9"/>
      <c r="J19" s="9"/>
    </row>
    <row r="20" spans="1:26" ht="21" customHeight="1">
      <c r="A20" s="1"/>
      <c r="B20" s="293" t="s">
        <v>241</v>
      </c>
      <c r="C20" s="197" t="s">
        <v>227</v>
      </c>
      <c r="D20" s="288">
        <f>'Finanční plán hl. uchazeče'!E65+'Finanční plán d. účastníka 1'!E65+'Finanční plán d. účastníka 2'!E65</f>
        <v>0</v>
      </c>
      <c r="E20" s="288">
        <f>'Finanční plán hl. uchazeče'!F65+'Finanční plán d. účastníka 1'!F65+'Finanční plán d. účastníka 2'!F65</f>
        <v>0</v>
      </c>
      <c r="F20" s="288">
        <f>'Finanční plán hl. uchazeče'!G65+'Finanční plán d. účastníka 1'!G65+'Finanční plán d. účastníka 2'!G65</f>
        <v>0</v>
      </c>
      <c r="G20" s="288">
        <f>'Finanční plán hl. uchazeče'!H65+'Finanční plán d. účastníka 1'!H65+'Finanční plán d. účastníka 2'!H65</f>
        <v>0</v>
      </c>
      <c r="H20" s="294">
        <f t="shared" si="0"/>
        <v>0</v>
      </c>
      <c r="I20" s="9"/>
      <c r="J20" s="9"/>
    </row>
    <row r="21" spans="1:26" ht="2.25" customHeight="1">
      <c r="A21" s="1"/>
      <c r="B21" s="295"/>
      <c r="C21" s="296"/>
      <c r="D21" s="297"/>
      <c r="E21" s="297"/>
      <c r="F21" s="297"/>
      <c r="G21" s="298"/>
      <c r="H21" s="299"/>
      <c r="I21" s="9"/>
      <c r="J21" s="9"/>
      <c r="K21" s="1"/>
      <c r="L21" s="1"/>
      <c r="M21" s="1"/>
      <c r="N21" s="1"/>
      <c r="O21" s="1"/>
      <c r="P21" s="1"/>
      <c r="Q21" s="1"/>
      <c r="R21" s="1"/>
      <c r="S21" s="1"/>
      <c r="T21" s="1"/>
      <c r="U21" s="1"/>
      <c r="V21" s="1"/>
      <c r="W21" s="1"/>
      <c r="X21" s="1"/>
      <c r="Y21" s="1"/>
      <c r="Z21" s="1"/>
    </row>
    <row r="22" spans="1:26" ht="18" customHeight="1">
      <c r="A22" s="1"/>
      <c r="B22" s="300" t="s">
        <v>165</v>
      </c>
      <c r="C22" s="207" t="s">
        <v>227</v>
      </c>
      <c r="D22" s="208">
        <f t="shared" ref="D22:H22" si="1">SUM(D16:D20)</f>
        <v>0</v>
      </c>
      <c r="E22" s="208">
        <f t="shared" si="1"/>
        <v>0</v>
      </c>
      <c r="F22" s="208">
        <f t="shared" si="1"/>
        <v>0</v>
      </c>
      <c r="G22" s="208">
        <f t="shared" si="1"/>
        <v>0</v>
      </c>
      <c r="H22" s="301">
        <f t="shared" si="1"/>
        <v>0</v>
      </c>
      <c r="I22" s="9"/>
      <c r="J22" s="9"/>
    </row>
    <row r="23" spans="1:26" ht="15.75" customHeight="1">
      <c r="A23" s="1"/>
      <c r="B23" s="29"/>
      <c r="C23" s="29"/>
      <c r="D23" s="29"/>
      <c r="E23" s="29"/>
      <c r="F23" s="29"/>
      <c r="G23" s="29"/>
      <c r="H23" s="245"/>
      <c r="I23" s="9"/>
      <c r="J23" s="9"/>
    </row>
    <row r="24" spans="1:26" ht="15" customHeight="1">
      <c r="A24" s="28"/>
      <c r="B24" s="11"/>
      <c r="C24" s="11"/>
      <c r="D24" s="11"/>
      <c r="E24" s="11"/>
      <c r="F24" s="11"/>
      <c r="G24" s="11"/>
      <c r="H24" s="11"/>
      <c r="I24" s="28"/>
      <c r="J24" s="28"/>
      <c r="K24" s="28"/>
      <c r="L24" s="28"/>
      <c r="M24" s="28"/>
      <c r="N24" s="28"/>
      <c r="O24" s="28"/>
      <c r="P24" s="28"/>
      <c r="Q24" s="28"/>
      <c r="R24" s="28"/>
      <c r="S24" s="28"/>
      <c r="T24" s="28"/>
      <c r="U24" s="28"/>
      <c r="V24" s="28"/>
      <c r="W24" s="28"/>
      <c r="X24" s="28"/>
      <c r="Y24" s="28"/>
      <c r="Z24" s="28"/>
    </row>
    <row r="25" spans="1:26" ht="15.75" customHeight="1">
      <c r="A25" s="1"/>
      <c r="B25" s="42" t="s">
        <v>251</v>
      </c>
      <c r="C25" s="11"/>
      <c r="D25" s="11"/>
      <c r="E25" s="11"/>
      <c r="F25" s="11"/>
      <c r="G25" s="11"/>
      <c r="H25" s="11"/>
      <c r="I25" s="28"/>
      <c r="J25" s="28"/>
    </row>
    <row r="26" spans="1:26" ht="15" customHeight="1">
      <c r="A26" s="1"/>
      <c r="B26" s="48"/>
      <c r="C26" s="29"/>
      <c r="D26" s="29"/>
      <c r="E26" s="29"/>
      <c r="F26" s="29"/>
      <c r="G26" s="29"/>
      <c r="H26" s="29"/>
      <c r="I26" s="9"/>
      <c r="J26" s="9"/>
      <c r="K26" s="1"/>
      <c r="L26" s="1"/>
      <c r="M26" s="1"/>
      <c r="N26" s="1"/>
      <c r="O26" s="1"/>
      <c r="P26" s="1"/>
      <c r="Q26" s="1"/>
      <c r="R26" s="1"/>
      <c r="S26" s="1"/>
      <c r="T26" s="1"/>
      <c r="U26" s="1"/>
      <c r="V26" s="1"/>
      <c r="W26" s="1"/>
      <c r="X26" s="1"/>
      <c r="Y26" s="1"/>
      <c r="Z26" s="1"/>
    </row>
    <row r="27" spans="1:26" ht="15.75" customHeight="1">
      <c r="A27" s="1"/>
      <c r="B27" s="167" t="s">
        <v>217</v>
      </c>
      <c r="C27" s="167" t="s">
        <v>218</v>
      </c>
      <c r="D27" s="167" t="s">
        <v>219</v>
      </c>
      <c r="E27" s="167" t="s">
        <v>220</v>
      </c>
      <c r="F27" s="167" t="s">
        <v>221</v>
      </c>
      <c r="G27" s="167" t="s">
        <v>222</v>
      </c>
      <c r="H27" s="167" t="s">
        <v>236</v>
      </c>
      <c r="I27" s="9"/>
      <c r="J27" s="9"/>
    </row>
    <row r="28" spans="1:26" ht="21" customHeight="1">
      <c r="A28" s="1"/>
      <c r="B28" s="286" t="s">
        <v>296</v>
      </c>
      <c r="C28" s="287" t="s">
        <v>227</v>
      </c>
      <c r="D28" s="288">
        <f>'Finanční plán hl. uchazeče'!E88+'Finanční plán d. účastníka 1'!E88+'Finanční plán d. účastníka 2'!E88</f>
        <v>0</v>
      </c>
      <c r="E28" s="288">
        <f>'Finanční plán hl. uchazeče'!F88+'Finanční plán d. účastníka 1'!F88+'Finanční plán d. účastníka 2'!F88</f>
        <v>0</v>
      </c>
      <c r="F28" s="288">
        <f>'Finanční plán hl. uchazeče'!G88+'Finanční plán d. účastníka 1'!G88+'Finanční plán d. účastníka 2'!G88</f>
        <v>0</v>
      </c>
      <c r="G28" s="288">
        <f>'Finanční plán hl. uchazeče'!H88+'Finanční plán d. účastníka 1'!H88+'Finanční plán d. účastníka 2'!H88</f>
        <v>0</v>
      </c>
      <c r="H28" s="198">
        <f t="shared" ref="H28:H30" si="2">SUM(D28:G28)</f>
        <v>0</v>
      </c>
      <c r="I28" s="302"/>
      <c r="J28" s="9"/>
      <c r="K28" s="303"/>
    </row>
    <row r="29" spans="1:26" ht="21" customHeight="1">
      <c r="A29" s="1"/>
      <c r="B29" s="289" t="s">
        <v>297</v>
      </c>
      <c r="C29" s="170" t="s">
        <v>227</v>
      </c>
      <c r="D29" s="290">
        <f>'Finanční plán hl. uchazeče'!E89+'Finanční plán d. účastníka 1'!E89+'Finanční plán d. účastníka 2'!E89</f>
        <v>0</v>
      </c>
      <c r="E29" s="290">
        <f>'Finanční plán hl. uchazeče'!F89+'Finanční plán d. účastníka 1'!F89+'Finanční plán d. účastníka 2'!F89</f>
        <v>0</v>
      </c>
      <c r="F29" s="290">
        <f>'Finanční plán hl. uchazeče'!G89+'Finanční plán d. účastníka 1'!G89+'Finanční plán d. účastníka 2'!G89</f>
        <v>0</v>
      </c>
      <c r="G29" s="290">
        <f>'Finanční plán hl. uchazeče'!H89+'Finanční plán d. účastníka 1'!H89+'Finanční plán d. účastníka 2'!H89</f>
        <v>0</v>
      </c>
      <c r="H29" s="291">
        <f t="shared" si="2"/>
        <v>0</v>
      </c>
      <c r="I29" s="9"/>
      <c r="J29" s="9"/>
      <c r="K29" s="28"/>
    </row>
    <row r="30" spans="1:26" ht="21" customHeight="1">
      <c r="A30" s="1"/>
      <c r="B30" s="286" t="s">
        <v>251</v>
      </c>
      <c r="C30" s="287" t="s">
        <v>227</v>
      </c>
      <c r="D30" s="288">
        <f>'Finanční plán hl. uchazeče'!E90+'Finanční plán d. účastníka 1'!E90+'Finanční plán d. účastníka 2'!E90</f>
        <v>0</v>
      </c>
      <c r="E30" s="288">
        <f>'Finanční plán hl. uchazeče'!F90+'Finanční plán d. účastníka 1'!F90+'Finanční plán d. účastníka 2'!F90</f>
        <v>0</v>
      </c>
      <c r="F30" s="288">
        <f>'Finanční plán hl. uchazeče'!G90+'Finanční plán d. účastníka 1'!G90+'Finanční plán d. účastníka 2'!G90</f>
        <v>0</v>
      </c>
      <c r="G30" s="288">
        <f>'Finanční plán hl. uchazeče'!H90+'Finanční plán d. účastníka 1'!H90+'Finanční plán d. účastníka 2'!H90</f>
        <v>0</v>
      </c>
      <c r="H30" s="198">
        <f t="shared" si="2"/>
        <v>0</v>
      </c>
      <c r="I30" s="9"/>
      <c r="J30" s="9"/>
      <c r="K30" s="28"/>
    </row>
    <row r="31" spans="1:26" ht="3" customHeight="1">
      <c r="A31" s="1"/>
      <c r="B31" s="295"/>
      <c r="C31" s="304"/>
      <c r="D31" s="305"/>
      <c r="E31" s="305"/>
      <c r="F31" s="305"/>
      <c r="G31" s="306"/>
      <c r="H31" s="307"/>
      <c r="I31" s="9"/>
      <c r="J31" s="9"/>
      <c r="K31" s="28"/>
      <c r="L31" s="1"/>
      <c r="M31" s="1"/>
      <c r="N31" s="1"/>
      <c r="O31" s="1"/>
      <c r="P31" s="1"/>
      <c r="Q31" s="1"/>
      <c r="R31" s="1"/>
      <c r="S31" s="1"/>
      <c r="T31" s="1"/>
      <c r="U31" s="1"/>
      <c r="V31" s="1"/>
      <c r="W31" s="1"/>
      <c r="X31" s="1"/>
      <c r="Y31" s="1"/>
      <c r="Z31" s="1"/>
    </row>
    <row r="32" spans="1:26" ht="18" customHeight="1">
      <c r="A32" s="1"/>
      <c r="B32" s="300" t="s">
        <v>298</v>
      </c>
      <c r="C32" s="308" t="s">
        <v>224</v>
      </c>
      <c r="D32" s="239">
        <f t="shared" ref="D32:H32" si="3">IFERROR(D28/D30,0)</f>
        <v>0</v>
      </c>
      <c r="E32" s="239">
        <f t="shared" si="3"/>
        <v>0</v>
      </c>
      <c r="F32" s="239">
        <f t="shared" si="3"/>
        <v>0</v>
      </c>
      <c r="G32" s="239">
        <f t="shared" si="3"/>
        <v>0</v>
      </c>
      <c r="H32" s="309">
        <f t="shared" si="3"/>
        <v>0</v>
      </c>
      <c r="I32" s="9"/>
      <c r="J32" s="9"/>
      <c r="K32" s="28"/>
    </row>
    <row r="33" spans="1:26" ht="63.75" customHeight="1">
      <c r="A33" s="1"/>
      <c r="B33" s="29"/>
      <c r="C33" s="29"/>
      <c r="D33" s="29"/>
      <c r="E33" s="29"/>
      <c r="F33" s="29"/>
      <c r="G33" s="29"/>
      <c r="H33" s="310" t="str">
        <f>IF(pozadovana_mira_podpory&gt;170000,"Maximální možná podpora na projekt je 170 000 €.
Opravte prosím zadané částky.","")</f>
        <v/>
      </c>
      <c r="I33" s="9"/>
      <c r="J33" s="9"/>
      <c r="K33" s="28"/>
      <c r="L33" s="1"/>
      <c r="M33" s="1"/>
      <c r="N33" s="1"/>
      <c r="O33" s="1"/>
      <c r="P33" s="1"/>
      <c r="Q33" s="1"/>
      <c r="R33" s="1"/>
      <c r="S33" s="1"/>
      <c r="T33" s="1"/>
      <c r="U33" s="1"/>
      <c r="V33" s="1"/>
      <c r="W33" s="1"/>
      <c r="X33" s="1"/>
      <c r="Y33" s="1"/>
      <c r="Z33" s="1"/>
    </row>
    <row r="34" spans="1:26" ht="15" customHeight="1">
      <c r="A34" s="1"/>
      <c r="B34" s="311" t="s">
        <v>299</v>
      </c>
      <c r="C34" s="9"/>
      <c r="D34" s="9"/>
      <c r="E34" s="9"/>
      <c r="F34" s="9"/>
      <c r="G34" s="9"/>
      <c r="H34" s="9"/>
      <c r="J34" s="9"/>
    </row>
    <row r="35" spans="1:26" ht="2.25" customHeight="1">
      <c r="A35" s="1"/>
      <c r="B35" s="311"/>
      <c r="C35" s="9"/>
      <c r="D35" s="9"/>
      <c r="E35" s="9"/>
      <c r="F35" s="9"/>
      <c r="G35" s="9"/>
      <c r="H35" s="9"/>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22" t="str">
        <f>Pokyny!E48</f>
        <v xml:space="preserve"> Verze 1: září 2022.</v>
      </c>
      <c r="I38" s="359"/>
      <c r="J38" s="360"/>
      <c r="K38" s="32"/>
      <c r="L38" s="32"/>
    </row>
    <row r="39" spans="1:26" ht="15" customHeight="1">
      <c r="A39" s="1"/>
      <c r="G39" s="119"/>
      <c r="H39" s="119"/>
      <c r="I39" s="119"/>
      <c r="J39" s="119"/>
    </row>
    <row r="40" spans="1:26" ht="15" customHeight="1">
      <c r="A40" s="1"/>
      <c r="B40" s="71"/>
      <c r="C40" s="71"/>
      <c r="D40" s="71"/>
      <c r="E40" s="71"/>
      <c r="F40" s="71"/>
      <c r="G40" s="1"/>
      <c r="H40" s="1"/>
      <c r="J40" s="1"/>
    </row>
    <row r="41" spans="1:26" ht="15" customHeight="1">
      <c r="A41" s="1"/>
      <c r="B41" s="100"/>
      <c r="G41" s="1"/>
      <c r="J41" s="1"/>
    </row>
    <row r="42" spans="1:26" ht="15.75" customHeight="1">
      <c r="A42" s="1"/>
      <c r="G42" s="1"/>
      <c r="J42" s="1"/>
    </row>
    <row r="43" spans="1:26" ht="15.75" customHeight="1">
      <c r="A43" s="1"/>
      <c r="G43" s="1"/>
      <c r="J43" s="1"/>
    </row>
    <row r="44" spans="1:26" ht="15.75" customHeight="1">
      <c r="A44" s="1"/>
      <c r="G44" s="1"/>
      <c r="J44" s="1"/>
    </row>
    <row r="45" spans="1:26" ht="15.75" customHeight="1">
      <c r="A45" s="1"/>
      <c r="G45" s="1"/>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sheetData>
  <sheetProtection algorithmName="SHA-512" hashValue="23hc/Y9p9QmQsGNR3Utq9RD1sudKGdniWbeg1ADL5xxA8hMGLnQ7REOOxZ5oflKgSZrhsqpY+KU1H0rjEy1M2Q==" saltValue="qdGouLC4DG7l3bnQP57H4Q==" spinCount="100000" sheet="1" objects="1" scenarios="1"/>
  <mergeCells count="4">
    <mergeCell ref="B3:F3"/>
    <mergeCell ref="B6:J6"/>
    <mergeCell ref="K10:N10"/>
    <mergeCell ref="H38:J38"/>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170000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27</v>
      </c>
      <c r="B1" s="1"/>
      <c r="C1" s="1"/>
      <c r="D1" s="1"/>
      <c r="E1" s="1"/>
      <c r="F1" s="1"/>
      <c r="G1" s="1"/>
      <c r="H1" s="1"/>
      <c r="I1" s="1"/>
      <c r="J1" s="1"/>
      <c r="K1" s="1"/>
      <c r="L1" s="1"/>
      <c r="M1" s="1"/>
      <c r="N1" s="1"/>
      <c r="O1" s="1"/>
      <c r="P1" s="1"/>
      <c r="Q1" s="1"/>
      <c r="R1" s="1"/>
      <c r="S1" s="1"/>
      <c r="T1" s="1"/>
      <c r="U1" s="1"/>
      <c r="V1" s="1"/>
      <c r="W1" s="1"/>
      <c r="X1" s="1"/>
      <c r="Y1" s="1"/>
      <c r="Z1" s="1"/>
    </row>
    <row r="2" spans="1:26" ht="12.75" customHeight="1">
      <c r="A2" s="312" t="s">
        <v>300</v>
      </c>
    </row>
    <row r="3" spans="1:26" ht="12.75" customHeight="1">
      <c r="A3" s="312" t="s">
        <v>301</v>
      </c>
    </row>
    <row r="4" spans="1:26" ht="12.75" customHeight="1">
      <c r="A4" s="312" t="s">
        <v>302</v>
      </c>
    </row>
    <row r="5" spans="1:26" ht="12.75" customHeight="1">
      <c r="A5" s="312" t="s">
        <v>303</v>
      </c>
    </row>
    <row r="6" spans="1:26" ht="12.75" customHeight="1">
      <c r="A6" s="312" t="s">
        <v>304</v>
      </c>
    </row>
    <row r="7" spans="1:26" ht="12.75" customHeight="1">
      <c r="A7" s="312" t="s">
        <v>305</v>
      </c>
    </row>
    <row r="8" spans="1:26" ht="12.75" customHeight="1">
      <c r="A8" s="312" t="s">
        <v>306</v>
      </c>
    </row>
    <row r="9" spans="1:26" ht="12.75" customHeight="1">
      <c r="A9" s="312" t="s">
        <v>307</v>
      </c>
    </row>
    <row r="10" spans="1:26" ht="12.75" customHeight="1">
      <c r="A10" s="312" t="s">
        <v>308</v>
      </c>
    </row>
    <row r="11" spans="1:26" ht="12.75" customHeight="1">
      <c r="A11" s="312" t="s">
        <v>309</v>
      </c>
    </row>
    <row r="12" spans="1:26" ht="12.75" customHeight="1">
      <c r="A12" s="312" t="s">
        <v>310</v>
      </c>
    </row>
    <row r="13" spans="1:26" ht="12.75" customHeight="1">
      <c r="A13" s="312" t="s">
        <v>311</v>
      </c>
    </row>
    <row r="14" spans="1:26" ht="12.75" customHeight="1">
      <c r="A14" s="312" t="s">
        <v>312</v>
      </c>
    </row>
    <row r="15" spans="1:26" ht="12.75" customHeight="1">
      <c r="A15" s="312" t="s">
        <v>313</v>
      </c>
    </row>
    <row r="16" spans="1:26" ht="12.75" customHeight="1">
      <c r="A16" s="312" t="s">
        <v>314</v>
      </c>
    </row>
    <row r="17" spans="1:1" ht="12.75" customHeight="1">
      <c r="A17" s="312" t="s">
        <v>315</v>
      </c>
    </row>
    <row r="18" spans="1:1" ht="12.75" customHeight="1">
      <c r="A18" s="312" t="s">
        <v>316</v>
      </c>
    </row>
    <row r="19" spans="1:1" ht="12.75" customHeight="1">
      <c r="A19" s="312" t="s">
        <v>317</v>
      </c>
    </row>
    <row r="20" spans="1:1" ht="12.75" customHeight="1">
      <c r="A20" s="312" t="s">
        <v>318</v>
      </c>
    </row>
    <row r="21" spans="1:1" ht="12.75" customHeight="1">
      <c r="A21" s="312" t="s">
        <v>319</v>
      </c>
    </row>
    <row r="22" spans="1:1" ht="12.75" customHeight="1">
      <c r="A22" s="312" t="s">
        <v>320</v>
      </c>
    </row>
    <row r="23" spans="1:1" ht="12.75" customHeight="1">
      <c r="A23" s="312" t="s">
        <v>321</v>
      </c>
    </row>
    <row r="24" spans="1:1" ht="12.75" customHeight="1">
      <c r="A24" s="312" t="s">
        <v>322</v>
      </c>
    </row>
    <row r="25" spans="1:1" ht="12.75" customHeight="1">
      <c r="A25" s="312" t="s">
        <v>323</v>
      </c>
    </row>
    <row r="26" spans="1:1" ht="12.75" customHeight="1">
      <c r="A26" s="312" t="s">
        <v>324</v>
      </c>
    </row>
    <row r="27" spans="1:1" ht="12.75" customHeight="1">
      <c r="A27" s="312" t="s">
        <v>325</v>
      </c>
    </row>
    <row r="28" spans="1:1" ht="12.75" customHeight="1">
      <c r="A28" s="312" t="s">
        <v>326</v>
      </c>
    </row>
    <row r="29" spans="1:1" ht="12.75" customHeight="1">
      <c r="A29" s="312" t="s">
        <v>327</v>
      </c>
    </row>
    <row r="30" spans="1:1" ht="12.75" customHeight="1">
      <c r="A30" s="312" t="s">
        <v>328</v>
      </c>
    </row>
    <row r="31" spans="1:1" ht="12.75" customHeight="1">
      <c r="A31" s="312" t="s">
        <v>329</v>
      </c>
    </row>
    <row r="32" spans="1:1" ht="12.75" customHeight="1">
      <c r="A32" s="312" t="s">
        <v>330</v>
      </c>
    </row>
    <row r="33" spans="1:1" ht="12.75" customHeight="1">
      <c r="A33" s="312" t="s">
        <v>331</v>
      </c>
    </row>
    <row r="34" spans="1:1" ht="12.75" customHeight="1">
      <c r="A34" s="312" t="s">
        <v>332</v>
      </c>
    </row>
    <row r="35" spans="1:1" ht="12.75" customHeight="1">
      <c r="A35" s="312" t="s">
        <v>333</v>
      </c>
    </row>
    <row r="36" spans="1:1" ht="12.75" customHeight="1">
      <c r="A36" s="312" t="s">
        <v>334</v>
      </c>
    </row>
    <row r="37" spans="1:1" ht="12.75" customHeight="1">
      <c r="A37" s="312" t="s">
        <v>335</v>
      </c>
    </row>
    <row r="38" spans="1:1" ht="12.75" customHeight="1">
      <c r="A38" s="312" t="s">
        <v>336</v>
      </c>
    </row>
    <row r="39" spans="1:1" ht="12.75" customHeight="1">
      <c r="A39" s="312" t="s">
        <v>337</v>
      </c>
    </row>
    <row r="40" spans="1:1" ht="12.75" customHeight="1">
      <c r="A40" s="312" t="s">
        <v>338</v>
      </c>
    </row>
    <row r="41" spans="1:1" ht="12.75" customHeight="1">
      <c r="A41" s="312" t="s">
        <v>339</v>
      </c>
    </row>
    <row r="42" spans="1:1" ht="12.75" customHeight="1">
      <c r="A42" s="312" t="s">
        <v>340</v>
      </c>
    </row>
    <row r="43" spans="1:1" ht="12.75" customHeight="1">
      <c r="A43" s="312" t="s">
        <v>341</v>
      </c>
    </row>
    <row r="44" spans="1:1" ht="12.75" customHeight="1">
      <c r="A44" s="312" t="s">
        <v>342</v>
      </c>
    </row>
    <row r="45" spans="1:1" ht="12.75" customHeight="1">
      <c r="A45" s="312" t="s">
        <v>343</v>
      </c>
    </row>
    <row r="46" spans="1:1" ht="12.75" customHeight="1">
      <c r="A46" s="312" t="s">
        <v>344</v>
      </c>
    </row>
    <row r="47" spans="1:1" ht="12.75" customHeight="1">
      <c r="A47" s="312" t="s">
        <v>345</v>
      </c>
    </row>
    <row r="48" spans="1:1" ht="12.75" customHeight="1">
      <c r="A48" s="312" t="s">
        <v>346</v>
      </c>
    </row>
    <row r="49" spans="1:1" ht="12.75" customHeight="1">
      <c r="A49" s="312" t="s">
        <v>347</v>
      </c>
    </row>
    <row r="50" spans="1:1" ht="12.75" customHeight="1">
      <c r="A50" s="312" t="s">
        <v>348</v>
      </c>
    </row>
    <row r="51" spans="1:1" ht="12.75" customHeight="1">
      <c r="A51" s="312" t="s">
        <v>349</v>
      </c>
    </row>
    <row r="52" spans="1:1" ht="12.75" customHeight="1">
      <c r="A52" s="312" t="s">
        <v>350</v>
      </c>
    </row>
    <row r="53" spans="1:1" ht="12.75" customHeight="1">
      <c r="A53" s="312" t="s">
        <v>351</v>
      </c>
    </row>
    <row r="54" spans="1:1" ht="12.75" customHeight="1">
      <c r="A54" s="312" t="s">
        <v>352</v>
      </c>
    </row>
    <row r="55" spans="1:1" ht="12.75" customHeight="1">
      <c r="A55" s="312" t="s">
        <v>353</v>
      </c>
    </row>
    <row r="56" spans="1:1" ht="12.75" customHeight="1">
      <c r="A56" s="312" t="s">
        <v>354</v>
      </c>
    </row>
    <row r="57" spans="1:1" ht="12.75" customHeight="1">
      <c r="A57" s="312" t="s">
        <v>355</v>
      </c>
    </row>
    <row r="58" spans="1:1" ht="12.75" customHeight="1">
      <c r="A58" s="312" t="s">
        <v>356</v>
      </c>
    </row>
    <row r="59" spans="1:1" ht="12.75" customHeight="1">
      <c r="A59" s="312" t="s">
        <v>357</v>
      </c>
    </row>
    <row r="60" spans="1:1" ht="12.75" customHeight="1">
      <c r="A60" s="312" t="s">
        <v>358</v>
      </c>
    </row>
    <row r="61" spans="1:1" ht="12.75" customHeight="1">
      <c r="A61" s="312" t="s">
        <v>359</v>
      </c>
    </row>
    <row r="62" spans="1:1" ht="12.75" customHeight="1">
      <c r="A62" s="312" t="s">
        <v>360</v>
      </c>
    </row>
    <row r="63" spans="1:1" ht="12.75" customHeight="1">
      <c r="A63" s="312" t="s">
        <v>361</v>
      </c>
    </row>
    <row r="64" spans="1:1" ht="12.75" customHeight="1">
      <c r="A64" s="312" t="s">
        <v>362</v>
      </c>
    </row>
    <row r="65" spans="1:1" ht="12.75" customHeight="1">
      <c r="A65" s="312" t="s">
        <v>363</v>
      </c>
    </row>
    <row r="66" spans="1:1" ht="12.75" customHeight="1">
      <c r="A66" s="312" t="s">
        <v>364</v>
      </c>
    </row>
    <row r="67" spans="1:1" ht="12.75" customHeight="1">
      <c r="A67" s="312" t="s">
        <v>365</v>
      </c>
    </row>
    <row r="68" spans="1:1" ht="12.75" customHeight="1">
      <c r="A68" s="312" t="s">
        <v>366</v>
      </c>
    </row>
    <row r="69" spans="1:1" ht="12.75" customHeight="1">
      <c r="A69" s="312" t="s">
        <v>367</v>
      </c>
    </row>
    <row r="70" spans="1:1" ht="12.75" customHeight="1">
      <c r="A70" s="312" t="s">
        <v>368</v>
      </c>
    </row>
    <row r="71" spans="1:1" ht="12.75" customHeight="1">
      <c r="A71" s="312" t="s">
        <v>369</v>
      </c>
    </row>
    <row r="72" spans="1:1" ht="12.75" customHeight="1">
      <c r="A72" s="312" t="s">
        <v>370</v>
      </c>
    </row>
    <row r="73" spans="1:1" ht="12.75" customHeight="1">
      <c r="A73" s="312" t="s">
        <v>371</v>
      </c>
    </row>
    <row r="74" spans="1:1" ht="12.75" customHeight="1">
      <c r="A74" s="312" t="s">
        <v>372</v>
      </c>
    </row>
    <row r="75" spans="1:1" ht="12.75" customHeight="1">
      <c r="A75" s="312" t="s">
        <v>373</v>
      </c>
    </row>
    <row r="76" spans="1:1" ht="12.75" customHeight="1">
      <c r="A76" s="312" t="s">
        <v>374</v>
      </c>
    </row>
    <row r="77" spans="1:1" ht="12.75" customHeight="1">
      <c r="A77" s="312" t="s">
        <v>375</v>
      </c>
    </row>
    <row r="78" spans="1:1" ht="12.75" customHeight="1">
      <c r="A78" s="312" t="s">
        <v>376</v>
      </c>
    </row>
    <row r="79" spans="1:1" ht="12.75" customHeight="1">
      <c r="A79" s="312" t="s">
        <v>377</v>
      </c>
    </row>
    <row r="80" spans="1:1" ht="12.75" customHeight="1">
      <c r="A80" s="312" t="s">
        <v>378</v>
      </c>
    </row>
    <row r="81" spans="1:1" ht="12.75" customHeight="1">
      <c r="A81" s="312" t="s">
        <v>379</v>
      </c>
    </row>
    <row r="82" spans="1:1" ht="12.75" customHeight="1">
      <c r="A82" s="312" t="s">
        <v>380</v>
      </c>
    </row>
    <row r="83" spans="1:1" ht="12.75" customHeight="1">
      <c r="A83" s="312" t="s">
        <v>381</v>
      </c>
    </row>
    <row r="84" spans="1:1" ht="12.75" customHeight="1">
      <c r="A84" s="312" t="s">
        <v>382</v>
      </c>
    </row>
    <row r="85" spans="1:1" ht="12.75" customHeight="1">
      <c r="A85" s="312" t="s">
        <v>383</v>
      </c>
    </row>
    <row r="86" spans="1:1" ht="12.75" customHeight="1">
      <c r="A86" s="312" t="s">
        <v>384</v>
      </c>
    </row>
    <row r="87" spans="1:1" ht="12.75" customHeight="1">
      <c r="A87" s="312" t="s">
        <v>385</v>
      </c>
    </row>
    <row r="88" spans="1:1" ht="12.75" customHeight="1">
      <c r="A88" s="312" t="s">
        <v>386</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M1000"/>
  <sheetViews>
    <sheetView topLeftCell="Z10" workbookViewId="0">
      <selection activeCell="AF45" sqref="AF45"/>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313" t="s">
        <v>387</v>
      </c>
      <c r="B1" s="313" t="s">
        <v>43</v>
      </c>
      <c r="C1" s="313" t="s">
        <v>388</v>
      </c>
      <c r="D1" s="313" t="s">
        <v>389</v>
      </c>
      <c r="E1" s="313" t="s">
        <v>390</v>
      </c>
      <c r="F1" s="313" t="s">
        <v>391</v>
      </c>
      <c r="G1" s="313" t="s">
        <v>392</v>
      </c>
      <c r="H1" s="313" t="s">
        <v>393</v>
      </c>
      <c r="I1" s="313" t="s">
        <v>394</v>
      </c>
      <c r="J1" s="313" t="s">
        <v>395</v>
      </c>
      <c r="K1" s="313" t="s">
        <v>396</v>
      </c>
      <c r="L1" s="313" t="s">
        <v>397</v>
      </c>
      <c r="M1" s="313" t="s">
        <v>398</v>
      </c>
      <c r="N1" s="313" t="s">
        <v>399</v>
      </c>
      <c r="O1" s="313" t="s">
        <v>400</v>
      </c>
      <c r="P1" s="313" t="s">
        <v>401</v>
      </c>
      <c r="Q1" s="313" t="s">
        <v>402</v>
      </c>
      <c r="R1" s="313" t="s">
        <v>403</v>
      </c>
      <c r="S1" s="313" t="s">
        <v>404</v>
      </c>
      <c r="T1" s="313" t="s">
        <v>405</v>
      </c>
      <c r="U1" s="313" t="s">
        <v>406</v>
      </c>
      <c r="V1" s="313" t="s">
        <v>407</v>
      </c>
      <c r="W1" s="314" t="s">
        <v>408</v>
      </c>
      <c r="Z1" s="313" t="s">
        <v>396</v>
      </c>
      <c r="AB1" s="313" t="s">
        <v>43</v>
      </c>
      <c r="AC1" s="313" t="s">
        <v>388</v>
      </c>
      <c r="AD1" s="313" t="s">
        <v>409</v>
      </c>
    </row>
    <row r="2" spans="1:39" ht="15.75" customHeight="1">
      <c r="A2" s="93" t="s">
        <v>27</v>
      </c>
      <c r="B2" s="93" t="s">
        <v>27</v>
      </c>
      <c r="C2" s="93" t="s">
        <v>27</v>
      </c>
      <c r="D2" s="93" t="s">
        <v>27</v>
      </c>
      <c r="E2" s="93" t="s">
        <v>27</v>
      </c>
      <c r="F2" s="93" t="s">
        <v>27</v>
      </c>
      <c r="G2" s="93" t="s">
        <v>27</v>
      </c>
      <c r="H2" s="93" t="s">
        <v>27</v>
      </c>
      <c r="I2" s="93" t="s">
        <v>27</v>
      </c>
      <c r="J2" s="93" t="s">
        <v>27</v>
      </c>
      <c r="K2" s="93" t="s">
        <v>27</v>
      </c>
      <c r="L2" s="93" t="s">
        <v>27</v>
      </c>
      <c r="M2" s="93" t="s">
        <v>27</v>
      </c>
      <c r="N2" s="93" t="s">
        <v>27</v>
      </c>
      <c r="O2" s="93" t="s">
        <v>27</v>
      </c>
      <c r="P2" s="93">
        <v>25.414999999999999</v>
      </c>
      <c r="Q2" s="93" t="s">
        <v>27</v>
      </c>
      <c r="R2" s="93" t="s">
        <v>27</v>
      </c>
      <c r="S2" s="93" t="s">
        <v>410</v>
      </c>
      <c r="T2" s="93" t="s">
        <v>410</v>
      </c>
      <c r="U2" s="93" t="s">
        <v>410</v>
      </c>
      <c r="V2" s="93" t="s">
        <v>410</v>
      </c>
      <c r="W2" s="93" t="s">
        <v>27</v>
      </c>
      <c r="X2" s="1" t="s">
        <v>411</v>
      </c>
      <c r="Y2" s="1" t="s">
        <v>412</v>
      </c>
      <c r="Z2" s="93" t="s">
        <v>27</v>
      </c>
      <c r="AB2" s="93" t="s">
        <v>27</v>
      </c>
      <c r="AC2" s="93" t="s">
        <v>27</v>
      </c>
      <c r="AD2" s="315" t="s">
        <v>27</v>
      </c>
      <c r="AF2" s="1" t="s">
        <v>413</v>
      </c>
      <c r="AH2" s="1" t="s">
        <v>414</v>
      </c>
    </row>
    <row r="3" spans="1:39" ht="15.75" customHeight="1">
      <c r="A3" s="93" t="s">
        <v>415</v>
      </c>
      <c r="B3" s="312" t="s">
        <v>416</v>
      </c>
      <c r="C3" s="312" t="s">
        <v>416</v>
      </c>
      <c r="D3" s="93" t="s">
        <v>417</v>
      </c>
      <c r="E3" s="93" t="s">
        <v>418</v>
      </c>
      <c r="F3" s="93" t="s">
        <v>419</v>
      </c>
      <c r="G3" s="316" t="s">
        <v>420</v>
      </c>
      <c r="H3" s="100" t="s">
        <v>421</v>
      </c>
      <c r="I3" s="93" t="s">
        <v>422</v>
      </c>
      <c r="J3" s="93" t="s">
        <v>423</v>
      </c>
      <c r="K3" s="93" t="s">
        <v>424</v>
      </c>
      <c r="L3" s="93" t="s">
        <v>425</v>
      </c>
      <c r="M3" s="93" t="s">
        <v>426</v>
      </c>
      <c r="N3" s="93" t="s">
        <v>427</v>
      </c>
      <c r="O3" s="93" t="s">
        <v>428</v>
      </c>
      <c r="Q3" s="93" t="s">
        <v>429</v>
      </c>
      <c r="R3" s="93" t="s">
        <v>430</v>
      </c>
      <c r="S3" s="93">
        <v>1</v>
      </c>
      <c r="T3" s="93">
        <v>1</v>
      </c>
      <c r="U3" s="93">
        <v>2020</v>
      </c>
      <c r="V3" s="93">
        <v>2019</v>
      </c>
      <c r="W3" s="317" t="s">
        <v>431</v>
      </c>
      <c r="X3" s="1" t="s">
        <v>417</v>
      </c>
      <c r="Y3" s="1"/>
      <c r="Z3" s="93" t="s">
        <v>432</v>
      </c>
      <c r="AA3" s="93"/>
      <c r="AB3" s="93" t="s">
        <v>416</v>
      </c>
      <c r="AC3" s="93" t="s">
        <v>416</v>
      </c>
      <c r="AD3" s="318" t="s">
        <v>433</v>
      </c>
      <c r="AE3" s="93"/>
      <c r="AF3" s="93" t="s">
        <v>434</v>
      </c>
      <c r="AG3" s="1" t="s">
        <v>412</v>
      </c>
      <c r="AH3" s="1" t="s">
        <v>411</v>
      </c>
      <c r="AI3" s="1" t="s">
        <v>412</v>
      </c>
    </row>
    <row r="4" spans="1:39" ht="15.75" customHeight="1">
      <c r="A4" s="93" t="s">
        <v>435</v>
      </c>
      <c r="B4" s="312" t="s">
        <v>436</v>
      </c>
      <c r="C4" s="312" t="s">
        <v>436</v>
      </c>
      <c r="D4" s="93" t="s">
        <v>437</v>
      </c>
      <c r="E4" s="93" t="s">
        <v>438</v>
      </c>
      <c r="F4" s="93" t="s">
        <v>439</v>
      </c>
      <c r="G4" s="316" t="s">
        <v>440</v>
      </c>
      <c r="H4" s="100" t="s">
        <v>441</v>
      </c>
      <c r="J4" s="93" t="s">
        <v>442</v>
      </c>
      <c r="K4" s="93" t="s">
        <v>443</v>
      </c>
      <c r="L4" s="93" t="s">
        <v>444</v>
      </c>
      <c r="M4" s="93" t="s">
        <v>445</v>
      </c>
      <c r="N4" s="93" t="s">
        <v>446</v>
      </c>
      <c r="O4" s="93" t="s">
        <v>447</v>
      </c>
      <c r="Q4" s="93" t="s">
        <v>448</v>
      </c>
      <c r="R4" s="93" t="s">
        <v>449</v>
      </c>
      <c r="S4" s="93">
        <v>2</v>
      </c>
      <c r="T4" s="93">
        <v>2</v>
      </c>
      <c r="U4" s="93">
        <v>2021</v>
      </c>
      <c r="V4" s="93"/>
      <c r="W4" s="317" t="s">
        <v>450</v>
      </c>
      <c r="X4" s="319">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19">
        <f>IF(FP_HÚ="MP - malý podnik",'Finanční plán hl. uchazeče'!H22,IF(FP_HÚ="SP - střední podnik",'Finanční plán hl. uchazeče'!H23,IF(FP_HÚ="VP - velký podnik",'Finanční plán hl. uchazeče'!H24,'Finanční plán hl. uchazeče'!H25)))</f>
        <v>1</v>
      </c>
      <c r="Z4" s="93" t="s">
        <v>451</v>
      </c>
      <c r="AA4" s="93"/>
      <c r="AB4" s="93" t="s">
        <v>436</v>
      </c>
      <c r="AC4" s="93" t="s">
        <v>436</v>
      </c>
      <c r="AD4" s="318" t="s">
        <v>452</v>
      </c>
      <c r="AE4" s="93"/>
      <c r="AF4" s="93"/>
    </row>
    <row r="5" spans="1:39" ht="15.75" customHeight="1">
      <c r="B5" s="312" t="s">
        <v>453</v>
      </c>
      <c r="C5" s="312" t="s">
        <v>453</v>
      </c>
      <c r="G5" s="316" t="s">
        <v>454</v>
      </c>
      <c r="H5" s="100" t="s">
        <v>455</v>
      </c>
      <c r="I5" s="93"/>
      <c r="K5" s="93" t="s">
        <v>456</v>
      </c>
      <c r="L5" s="93" t="s">
        <v>457</v>
      </c>
      <c r="O5" s="93" t="s">
        <v>458</v>
      </c>
      <c r="Q5" s="93" t="s">
        <v>459</v>
      </c>
      <c r="R5" s="93" t="s">
        <v>460</v>
      </c>
      <c r="S5" s="93">
        <v>3</v>
      </c>
      <c r="T5" s="93">
        <v>3</v>
      </c>
      <c r="U5" s="93">
        <v>2022</v>
      </c>
      <c r="V5" s="93"/>
      <c r="W5" s="317" t="s">
        <v>461</v>
      </c>
      <c r="X5" s="1" t="s">
        <v>437</v>
      </c>
      <c r="Y5" s="1"/>
      <c r="Z5" s="93" t="s">
        <v>462</v>
      </c>
      <c r="AA5" s="93"/>
      <c r="AB5" s="93" t="s">
        <v>453</v>
      </c>
      <c r="AC5" s="93" t="s">
        <v>453</v>
      </c>
      <c r="AD5" s="318" t="s">
        <v>463</v>
      </c>
      <c r="AE5" s="93"/>
      <c r="AF5" s="93" t="s">
        <v>417</v>
      </c>
    </row>
    <row r="6" spans="1:39" ht="15.75" customHeight="1">
      <c r="B6" s="312" t="s">
        <v>464</v>
      </c>
      <c r="C6" s="312" t="s">
        <v>464</v>
      </c>
      <c r="G6" s="316" t="s">
        <v>465</v>
      </c>
      <c r="H6" s="100" t="s">
        <v>466</v>
      </c>
      <c r="K6" s="93" t="s">
        <v>467</v>
      </c>
      <c r="L6" s="93" t="s">
        <v>468</v>
      </c>
      <c r="O6" s="93" t="s">
        <v>469</v>
      </c>
      <c r="Q6" s="93" t="s">
        <v>470</v>
      </c>
      <c r="R6" s="93" t="s">
        <v>471</v>
      </c>
      <c r="S6" s="93">
        <v>4</v>
      </c>
      <c r="T6" s="93">
        <v>4</v>
      </c>
      <c r="U6" s="93"/>
      <c r="V6" s="93"/>
      <c r="W6" s="317" t="s">
        <v>472</v>
      </c>
      <c r="X6" s="320">
        <f>IF(FP_HÚ="MP - malý podnik",'Finanční plán hl. uchazeče'!E22,IF(FP_HÚ="SP - střední podnik",'Finanční plán hl. uchazeče'!E23,IF(FP_HÚ="VP - velký podnik",'Finanční plán hl. uchazeče'!E24,'Finanční plán hl. uchazeče'!E25)))</f>
        <v>1</v>
      </c>
      <c r="Y6" s="320">
        <f>IF(FP_HÚ="MP - malý podnik",'Finanční plán hl. uchazeče'!F22,IF(FP_HÚ="SP - střední podnik",'Finanční plán hl. uchazeče'!F23,IF(FP_HÚ="VP - velký podnik",'Finanční plán hl. uchazeče'!F24,'Finanční plán hl. uchazeče'!F25)))</f>
        <v>1</v>
      </c>
      <c r="Z6" s="93" t="s">
        <v>473</v>
      </c>
      <c r="AA6" s="93"/>
      <c r="AB6" s="93" t="s">
        <v>464</v>
      </c>
      <c r="AC6" s="93" t="s">
        <v>464</v>
      </c>
      <c r="AD6" s="318" t="s">
        <v>474</v>
      </c>
      <c r="AE6" s="93"/>
      <c r="AF6" s="321">
        <f>IF(FP_DU="MP - malý podnik",'Finanční plán d. účastníka 1'!G22,IF(FP_DU="SP - střední podnik",'Finanční plán d. účastníka 1'!G23,IF(FP_DU="VP - velký podnik",'Finanční plán d. účastníka 1'!G24,'Finanční plán d. účastníka 1'!G25)))</f>
        <v>1</v>
      </c>
      <c r="AG6" s="322">
        <f>IF(FP_DU="MP - malý podnik",'Finanční plán d. účastníka 1'!H22,IF(FP_DU="SP - střední podnik",'Finanční plán d. účastníka 1'!H23,IF(FP_DU="VP - velký podnik",'Finanční plán d. účastníka 1'!H24,'Finanční plán d. účastníka 1'!H25)))</f>
        <v>1</v>
      </c>
      <c r="AH6" s="322">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22">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s="312" t="s">
        <v>475</v>
      </c>
      <c r="C7" s="312" t="s">
        <v>475</v>
      </c>
      <c r="G7" s="316" t="s">
        <v>476</v>
      </c>
      <c r="H7" s="100" t="s">
        <v>477</v>
      </c>
      <c r="J7" s="1" t="s">
        <v>27</v>
      </c>
      <c r="O7" s="93" t="s">
        <v>478</v>
      </c>
      <c r="Q7" s="93" t="s">
        <v>479</v>
      </c>
      <c r="R7" s="93" t="s">
        <v>480</v>
      </c>
      <c r="S7" s="93">
        <v>5</v>
      </c>
      <c r="T7" s="93">
        <v>5</v>
      </c>
      <c r="U7" s="93"/>
      <c r="V7" s="93"/>
      <c r="W7" s="317" t="s">
        <v>481</v>
      </c>
      <c r="X7" s="1"/>
      <c r="Y7" s="1"/>
      <c r="Z7" s="93"/>
      <c r="AA7" s="93"/>
      <c r="AB7" s="93" t="s">
        <v>475</v>
      </c>
      <c r="AC7" s="93" t="s">
        <v>475</v>
      </c>
      <c r="AD7" s="318" t="s">
        <v>482</v>
      </c>
      <c r="AE7" s="93"/>
      <c r="AF7" s="93" t="s">
        <v>437</v>
      </c>
    </row>
    <row r="8" spans="1:39" ht="15.75" customHeight="1">
      <c r="B8" s="312" t="s">
        <v>483</v>
      </c>
      <c r="C8" s="312" t="s">
        <v>483</v>
      </c>
      <c r="G8" s="316" t="s">
        <v>484</v>
      </c>
      <c r="H8" s="100" t="s">
        <v>485</v>
      </c>
      <c r="J8" s="312" t="s">
        <v>38</v>
      </c>
      <c r="K8" s="1"/>
      <c r="O8" s="93" t="s">
        <v>486</v>
      </c>
      <c r="Q8" s="93" t="s">
        <v>487</v>
      </c>
      <c r="R8" s="93" t="s">
        <v>488</v>
      </c>
      <c r="S8" s="93"/>
      <c r="T8" s="93">
        <v>6</v>
      </c>
      <c r="U8" s="93"/>
      <c r="V8" s="93"/>
      <c r="W8" s="317" t="s">
        <v>489</v>
      </c>
      <c r="X8" s="1"/>
      <c r="Y8" s="1" t="s">
        <v>490</v>
      </c>
      <c r="Z8" s="93"/>
      <c r="AA8" s="93"/>
      <c r="AB8" s="93" t="s">
        <v>483</v>
      </c>
      <c r="AC8" s="93" t="s">
        <v>483</v>
      </c>
      <c r="AD8" s="318" t="s">
        <v>491</v>
      </c>
      <c r="AE8" s="93"/>
      <c r="AF8" s="321">
        <f>IF(FP_DU="MP - malý podnik",'Finanční plán d. účastníka 1'!E22,IF(FP_DU="SP - střední podnik",'Finanční plán d. účastníka 1'!E23,IF(FP_DU="VP - velký podnik",'Finanční plán d. účastníka 1'!E24,'Finanční plán d. účastníka 1'!E25)))</f>
        <v>1</v>
      </c>
      <c r="AG8" s="322">
        <f>IF(FP_DU="MP - malý podnik",'Finanční plán d. účastníka 1'!F22,IF(FP_DU="SP - střední podnik",'Finanční plán d. účastníka 1'!F23,IF(FP_DU="VP - velký podnik",'Finanční plán d. účastníka 1'!F24,'Finanční plán d. účastníka 1'!F25)))</f>
        <v>1</v>
      </c>
      <c r="AH8" s="322">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22">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s="312" t="s">
        <v>492</v>
      </c>
      <c r="C9" s="312" t="s">
        <v>492</v>
      </c>
      <c r="G9" s="316" t="s">
        <v>493</v>
      </c>
      <c r="H9" s="100" t="s">
        <v>494</v>
      </c>
      <c r="J9" s="312" t="s">
        <v>495</v>
      </c>
      <c r="K9" s="1"/>
      <c r="Q9" s="93" t="s">
        <v>496</v>
      </c>
      <c r="R9" s="93" t="s">
        <v>497</v>
      </c>
      <c r="S9" s="93"/>
      <c r="T9" s="93">
        <v>7</v>
      </c>
      <c r="U9" s="93"/>
      <c r="V9" s="93"/>
      <c r="W9" s="317" t="s">
        <v>498</v>
      </c>
      <c r="X9" s="1"/>
      <c r="Y9" s="323">
        <f>'Hlavní uchazeč'!D15</f>
        <v>0</v>
      </c>
      <c r="Z9" s="93"/>
      <c r="AA9" s="93"/>
      <c r="AB9" s="93" t="s">
        <v>492</v>
      </c>
      <c r="AC9" s="93" t="s">
        <v>492</v>
      </c>
      <c r="AD9" s="318" t="s">
        <v>499</v>
      </c>
      <c r="AE9" s="93"/>
      <c r="AF9" s="93"/>
    </row>
    <row r="10" spans="1:39" ht="15.75" customHeight="1">
      <c r="B10" s="312" t="s">
        <v>500</v>
      </c>
      <c r="C10" s="312" t="s">
        <v>500</v>
      </c>
      <c r="G10" s="316" t="s">
        <v>501</v>
      </c>
      <c r="H10" s="100" t="s">
        <v>502</v>
      </c>
      <c r="J10" s="312" t="s">
        <v>503</v>
      </c>
      <c r="K10" s="1"/>
      <c r="Q10" s="93" t="s">
        <v>504</v>
      </c>
      <c r="R10" s="93" t="s">
        <v>505</v>
      </c>
      <c r="S10" s="93"/>
      <c r="T10" s="93">
        <v>8</v>
      </c>
      <c r="U10" s="93"/>
      <c r="V10" s="93"/>
      <c r="W10" s="317" t="s">
        <v>506</v>
      </c>
      <c r="X10" s="1"/>
      <c r="Y10" s="59">
        <f>'Další účastník 1'!D15</f>
        <v>0</v>
      </c>
      <c r="Z10" s="93" t="s">
        <v>27</v>
      </c>
      <c r="AA10" s="93"/>
      <c r="AB10" s="93" t="s">
        <v>500</v>
      </c>
      <c r="AC10" s="93" t="s">
        <v>500</v>
      </c>
      <c r="AD10" s="318" t="s">
        <v>507</v>
      </c>
      <c r="AE10" s="93"/>
      <c r="AF10" s="313" t="s">
        <v>508</v>
      </c>
      <c r="AI10" s="313" t="s">
        <v>509</v>
      </c>
      <c r="AM10" s="100"/>
    </row>
    <row r="11" spans="1:39" ht="15.75" customHeight="1">
      <c r="B11" s="312" t="s">
        <v>510</v>
      </c>
      <c r="C11" s="312" t="s">
        <v>510</v>
      </c>
      <c r="G11" s="316" t="s">
        <v>511</v>
      </c>
      <c r="H11" s="100" t="s">
        <v>512</v>
      </c>
      <c r="J11" s="312" t="s">
        <v>513</v>
      </c>
      <c r="K11" s="1"/>
      <c r="Q11" s="93" t="s">
        <v>514</v>
      </c>
      <c r="R11" s="93" t="s">
        <v>515</v>
      </c>
      <c r="S11" s="93"/>
      <c r="T11" s="93">
        <v>9</v>
      </c>
      <c r="U11" s="93"/>
      <c r="V11" s="93"/>
      <c r="W11" s="317" t="s">
        <v>516</v>
      </c>
      <c r="X11" s="323"/>
      <c r="Y11" s="59">
        <f>'Další účastník 2'!D15</f>
        <v>0</v>
      </c>
      <c r="Z11" s="93" t="s">
        <v>417</v>
      </c>
      <c r="AA11" s="93"/>
      <c r="AB11" s="93" t="s">
        <v>510</v>
      </c>
      <c r="AC11" s="93" t="s">
        <v>510</v>
      </c>
      <c r="AD11" s="318" t="s">
        <v>517</v>
      </c>
      <c r="AE11" s="93"/>
      <c r="AF11" s="100" t="s">
        <v>176</v>
      </c>
      <c r="AI11" s="100" t="s">
        <v>176</v>
      </c>
      <c r="AL11" s="100"/>
      <c r="AM11" s="100"/>
    </row>
    <row r="12" spans="1:39" ht="15.75" customHeight="1">
      <c r="B12" s="312" t="s">
        <v>518</v>
      </c>
      <c r="C12" s="312" t="s">
        <v>518</v>
      </c>
      <c r="G12" s="316" t="s">
        <v>519</v>
      </c>
      <c r="H12" s="100" t="s">
        <v>520</v>
      </c>
      <c r="J12" s="312" t="s">
        <v>521</v>
      </c>
      <c r="K12" s="1"/>
      <c r="M12" s="1" t="s">
        <v>522</v>
      </c>
      <c r="Q12" s="93" t="s">
        <v>523</v>
      </c>
      <c r="R12" s="93" t="s">
        <v>524</v>
      </c>
      <c r="S12" s="93"/>
      <c r="T12" s="93">
        <v>10</v>
      </c>
      <c r="U12" s="93"/>
      <c r="V12" s="93"/>
      <c r="W12" s="317" t="s">
        <v>525</v>
      </c>
      <c r="X12" s="324"/>
      <c r="Y12" s="325"/>
      <c r="Z12" s="93" t="s">
        <v>437</v>
      </c>
      <c r="AA12" s="93"/>
      <c r="AB12" s="93" t="s">
        <v>518</v>
      </c>
      <c r="AC12" s="93" t="s">
        <v>518</v>
      </c>
      <c r="AD12" s="326" t="s">
        <v>526</v>
      </c>
      <c r="AE12" s="93"/>
      <c r="AF12" s="100" t="s">
        <v>1352</v>
      </c>
      <c r="AI12" s="100" t="s">
        <v>527</v>
      </c>
      <c r="AL12" s="100"/>
      <c r="AM12" s="100"/>
    </row>
    <row r="13" spans="1:39" ht="15.75" customHeight="1">
      <c r="B13" s="312" t="s">
        <v>528</v>
      </c>
      <c r="C13" s="312" t="s">
        <v>528</v>
      </c>
      <c r="G13" s="316" t="s">
        <v>529</v>
      </c>
      <c r="H13" s="100" t="s">
        <v>530</v>
      </c>
      <c r="J13" s="1" t="s">
        <v>531</v>
      </c>
      <c r="K13" s="1"/>
      <c r="M13" s="312">
        <v>1</v>
      </c>
      <c r="Q13" s="93" t="s">
        <v>532</v>
      </c>
      <c r="R13" s="93" t="s">
        <v>533</v>
      </c>
      <c r="S13" s="93"/>
      <c r="T13" s="93">
        <v>11</v>
      </c>
      <c r="U13" s="93"/>
      <c r="V13" s="93"/>
      <c r="W13" s="317" t="s">
        <v>534</v>
      </c>
      <c r="X13" s="1" t="s">
        <v>535</v>
      </c>
      <c r="Y13" s="1"/>
      <c r="Z13" s="93"/>
      <c r="AA13" s="93"/>
      <c r="AB13" s="93" t="s">
        <v>528</v>
      </c>
      <c r="AC13" s="93" t="s">
        <v>528</v>
      </c>
      <c r="AD13" s="318" t="s">
        <v>536</v>
      </c>
      <c r="AE13" s="93"/>
      <c r="AF13" s="100" t="s">
        <v>537</v>
      </c>
      <c r="AI13" s="100" t="s">
        <v>537</v>
      </c>
      <c r="AL13" s="100"/>
      <c r="AM13" s="100"/>
    </row>
    <row r="14" spans="1:39" ht="15.75" customHeight="1">
      <c r="B14" s="312" t="s">
        <v>538</v>
      </c>
      <c r="C14" s="312" t="s">
        <v>538</v>
      </c>
      <c r="G14" s="316" t="s">
        <v>539</v>
      </c>
      <c r="H14" s="93">
        <v>0</v>
      </c>
      <c r="K14" s="1"/>
      <c r="M14" s="312">
        <v>2</v>
      </c>
      <c r="Q14" s="93" t="s">
        <v>540</v>
      </c>
      <c r="R14" s="93" t="s">
        <v>541</v>
      </c>
      <c r="S14" s="93"/>
      <c r="T14" s="93">
        <v>12</v>
      </c>
      <c r="U14" s="93"/>
      <c r="V14" s="93"/>
      <c r="W14" s="317" t="s">
        <v>542</v>
      </c>
      <c r="X14" s="325" t="str">
        <f>'Hlavní uchazeč'!D19</f>
        <v>Vyberte možnost:</v>
      </c>
      <c r="Y14" s="325"/>
      <c r="Z14" s="93"/>
      <c r="AA14" s="93"/>
      <c r="AB14" s="93" t="s">
        <v>538</v>
      </c>
      <c r="AC14" s="93" t="s">
        <v>538</v>
      </c>
      <c r="AD14" s="326" t="s">
        <v>543</v>
      </c>
      <c r="AE14" s="93"/>
      <c r="AF14" s="100" t="s">
        <v>544</v>
      </c>
      <c r="AI14" s="100" t="s">
        <v>544</v>
      </c>
    </row>
    <row r="15" spans="1:39" ht="15.75" customHeight="1">
      <c r="B15" s="312" t="s">
        <v>545</v>
      </c>
      <c r="C15" s="312" t="s">
        <v>545</v>
      </c>
      <c r="G15" s="316" t="s">
        <v>546</v>
      </c>
      <c r="H15" s="100" t="s">
        <v>547</v>
      </c>
      <c r="K15" s="1"/>
      <c r="M15" s="1">
        <v>3</v>
      </c>
      <c r="Q15" s="93" t="s">
        <v>548</v>
      </c>
      <c r="R15" s="93" t="s">
        <v>549</v>
      </c>
      <c r="S15" s="93"/>
      <c r="T15" s="93"/>
      <c r="U15" s="93"/>
      <c r="V15" s="93"/>
      <c r="W15" s="317" t="s">
        <v>550</v>
      </c>
      <c r="X15" s="1" t="str">
        <f>'Další účastník 1'!D19</f>
        <v>Vyberte možnost:</v>
      </c>
      <c r="Y15" s="1"/>
      <c r="Z15" s="93" t="s">
        <v>27</v>
      </c>
      <c r="AA15" s="93"/>
      <c r="AB15" s="93" t="s">
        <v>545</v>
      </c>
      <c r="AC15" s="93" t="s">
        <v>545</v>
      </c>
      <c r="AD15" s="318" t="s">
        <v>551</v>
      </c>
      <c r="AE15" s="93"/>
      <c r="AF15" s="100" t="s">
        <v>552</v>
      </c>
      <c r="AI15" s="100" t="s">
        <v>552</v>
      </c>
    </row>
    <row r="16" spans="1:39" ht="15.75" customHeight="1">
      <c r="B16" s="312" t="s">
        <v>553</v>
      </c>
      <c r="C16" s="312" t="s">
        <v>553</v>
      </c>
      <c r="G16" s="316" t="s">
        <v>554</v>
      </c>
      <c r="H16" s="100" t="s">
        <v>555</v>
      </c>
      <c r="J16" s="1" t="s">
        <v>556</v>
      </c>
      <c r="K16" s="1"/>
      <c r="L16" s="1"/>
      <c r="M16" s="1">
        <v>4</v>
      </c>
      <c r="Q16" s="93" t="s">
        <v>557</v>
      </c>
      <c r="R16" s="93" t="s">
        <v>558</v>
      </c>
      <c r="S16" s="93"/>
      <c r="T16" s="93"/>
      <c r="U16" s="93"/>
      <c r="V16" s="93"/>
      <c r="W16" s="317" t="s">
        <v>559</v>
      </c>
      <c r="X16" s="1" t="str">
        <f>'Další účastník 2'!D19</f>
        <v>Vyberte možnost:</v>
      </c>
      <c r="Y16" s="1"/>
      <c r="Z16" s="93" t="s">
        <v>560</v>
      </c>
      <c r="AA16" s="93"/>
      <c r="AB16" s="93" t="s">
        <v>553</v>
      </c>
      <c r="AC16" s="93" t="s">
        <v>553</v>
      </c>
      <c r="AD16" s="318" t="s">
        <v>561</v>
      </c>
      <c r="AE16" s="93"/>
      <c r="AF16" s="100" t="s">
        <v>592</v>
      </c>
      <c r="AI16" s="100" t="s">
        <v>563</v>
      </c>
    </row>
    <row r="17" spans="2:35" ht="15.75" customHeight="1">
      <c r="B17" s="312" t="s">
        <v>564</v>
      </c>
      <c r="C17" s="312" t="s">
        <v>564</v>
      </c>
      <c r="G17" s="316" t="s">
        <v>565</v>
      </c>
      <c r="H17" s="100" t="s">
        <v>566</v>
      </c>
      <c r="J17" s="1" t="s">
        <v>27</v>
      </c>
      <c r="M17" s="1">
        <v>5</v>
      </c>
      <c r="R17" s="93" t="s">
        <v>567</v>
      </c>
      <c r="S17" s="93"/>
      <c r="T17" s="93"/>
      <c r="U17" s="93"/>
      <c r="V17" s="93"/>
      <c r="W17" s="317" t="s">
        <v>568</v>
      </c>
      <c r="X17" s="1"/>
      <c r="Y17" s="1"/>
      <c r="Z17" s="93" t="s">
        <v>569</v>
      </c>
      <c r="AA17" s="93"/>
      <c r="AB17" s="93" t="s">
        <v>564</v>
      </c>
      <c r="AC17" s="93" t="s">
        <v>564</v>
      </c>
      <c r="AD17" s="318" t="s">
        <v>570</v>
      </c>
      <c r="AE17" s="93"/>
      <c r="AF17" s="100" t="s">
        <v>604</v>
      </c>
      <c r="AI17" s="100" t="s">
        <v>571</v>
      </c>
    </row>
    <row r="18" spans="2:35" ht="15.75" customHeight="1">
      <c r="B18" s="312" t="s">
        <v>572</v>
      </c>
      <c r="C18" s="312" t="s">
        <v>572</v>
      </c>
      <c r="G18" s="316" t="s">
        <v>573</v>
      </c>
      <c r="H18" s="100" t="s">
        <v>574</v>
      </c>
      <c r="J18" s="312">
        <v>1</v>
      </c>
      <c r="M18" s="1">
        <v>6</v>
      </c>
      <c r="R18" s="93" t="s">
        <v>575</v>
      </c>
      <c r="S18" s="93"/>
      <c r="T18" s="93"/>
      <c r="U18" s="93"/>
      <c r="V18" s="93"/>
      <c r="W18" s="317" t="s">
        <v>576</v>
      </c>
      <c r="X18" s="1"/>
      <c r="Y18" s="1"/>
      <c r="Z18" s="93"/>
      <c r="AA18" s="93"/>
      <c r="AB18" s="93" t="s">
        <v>572</v>
      </c>
      <c r="AC18" s="93" t="s">
        <v>572</v>
      </c>
      <c r="AD18" s="318" t="s">
        <v>577</v>
      </c>
      <c r="AE18" s="93"/>
      <c r="AF18" s="100" t="s">
        <v>1351</v>
      </c>
      <c r="AI18" s="100" t="s">
        <v>578</v>
      </c>
    </row>
    <row r="19" spans="2:35" ht="15.75" customHeight="1">
      <c r="B19" s="312" t="s">
        <v>579</v>
      </c>
      <c r="C19" s="312" t="s">
        <v>579</v>
      </c>
      <c r="G19" s="316" t="s">
        <v>580</v>
      </c>
      <c r="H19" s="100" t="s">
        <v>581</v>
      </c>
      <c r="J19" s="312">
        <v>2</v>
      </c>
      <c r="M19" s="1">
        <v>7</v>
      </c>
      <c r="R19" s="93" t="s">
        <v>582</v>
      </c>
      <c r="S19" s="93"/>
      <c r="T19" s="93"/>
      <c r="U19" s="93"/>
      <c r="V19" s="93"/>
      <c r="W19" s="317" t="s">
        <v>583</v>
      </c>
      <c r="X19" s="325"/>
      <c r="Y19" s="325"/>
      <c r="Z19" s="93"/>
      <c r="AA19" s="93"/>
      <c r="AB19" s="93" t="s">
        <v>579</v>
      </c>
      <c r="AC19" s="93" t="s">
        <v>579</v>
      </c>
      <c r="AD19" s="318" t="s">
        <v>584</v>
      </c>
      <c r="AE19" s="93"/>
      <c r="AF19" s="100" t="s">
        <v>619</v>
      </c>
      <c r="AI19" s="100" t="s">
        <v>585</v>
      </c>
    </row>
    <row r="20" spans="2:35" ht="15.75" customHeight="1">
      <c r="B20" s="312" t="s">
        <v>586</v>
      </c>
      <c r="C20" s="312" t="s">
        <v>586</v>
      </c>
      <c r="G20" s="316" t="s">
        <v>587</v>
      </c>
      <c r="H20" s="100" t="s">
        <v>512</v>
      </c>
      <c r="J20" s="312">
        <v>3</v>
      </c>
      <c r="M20" s="1">
        <v>8</v>
      </c>
      <c r="R20" s="93" t="s">
        <v>588</v>
      </c>
      <c r="S20" s="93"/>
      <c r="T20" s="93"/>
      <c r="U20" s="93"/>
      <c r="V20" s="93"/>
      <c r="W20" s="317" t="s">
        <v>589</v>
      </c>
      <c r="X20" s="1"/>
      <c r="Y20" s="1"/>
      <c r="Z20" s="93"/>
      <c r="AA20" s="93"/>
      <c r="AB20" s="93" t="s">
        <v>586</v>
      </c>
      <c r="AC20" s="93" t="s">
        <v>586</v>
      </c>
      <c r="AD20" s="318" t="s">
        <v>590</v>
      </c>
      <c r="AE20" s="93"/>
      <c r="AF20" s="100" t="s">
        <v>1353</v>
      </c>
      <c r="AI20" s="100" t="s">
        <v>592</v>
      </c>
    </row>
    <row r="21" spans="2:35" ht="15.75" customHeight="1">
      <c r="B21" s="312" t="s">
        <v>593</v>
      </c>
      <c r="C21" s="312" t="s">
        <v>593</v>
      </c>
      <c r="G21" s="316" t="s">
        <v>594</v>
      </c>
      <c r="H21" s="100" t="s">
        <v>520</v>
      </c>
      <c r="M21" s="1">
        <v>9</v>
      </c>
      <c r="R21" s="93" t="s">
        <v>595</v>
      </c>
      <c r="S21" s="93"/>
      <c r="T21" s="93"/>
      <c r="U21" s="93"/>
      <c r="V21" s="93"/>
      <c r="W21" s="317" t="s">
        <v>596</v>
      </c>
      <c r="X21" s="325"/>
      <c r="Y21" s="325"/>
      <c r="Z21" s="93"/>
      <c r="AA21" s="93"/>
      <c r="AB21" s="93" t="s">
        <v>593</v>
      </c>
      <c r="AC21" s="93" t="s">
        <v>593</v>
      </c>
      <c r="AD21" s="318" t="s">
        <v>597</v>
      </c>
      <c r="AE21" s="93"/>
      <c r="AF21" s="100" t="s">
        <v>627</v>
      </c>
      <c r="AI21" s="100" t="s">
        <v>598</v>
      </c>
    </row>
    <row r="22" spans="2:35" ht="15.75" customHeight="1">
      <c r="B22" s="312" t="s">
        <v>599</v>
      </c>
      <c r="C22" s="312" t="s">
        <v>599</v>
      </c>
      <c r="G22" s="316" t="s">
        <v>600</v>
      </c>
      <c r="H22" s="100" t="s">
        <v>441</v>
      </c>
      <c r="R22" s="93" t="s">
        <v>601</v>
      </c>
      <c r="S22" s="93"/>
      <c r="T22" s="93"/>
      <c r="U22" s="93"/>
      <c r="V22" s="93"/>
      <c r="W22" s="317" t="s">
        <v>602</v>
      </c>
      <c r="X22" s="93"/>
      <c r="Y22" s="93" t="s">
        <v>27</v>
      </c>
      <c r="Z22" s="93"/>
      <c r="AA22" s="93"/>
      <c r="AB22" s="93" t="s">
        <v>599</v>
      </c>
      <c r="AC22" s="93" t="s">
        <v>599</v>
      </c>
      <c r="AD22" s="318" t="s">
        <v>603</v>
      </c>
      <c r="AE22" s="93"/>
      <c r="AF22" s="100" t="s">
        <v>634</v>
      </c>
      <c r="AI22" s="100" t="s">
        <v>604</v>
      </c>
    </row>
    <row r="23" spans="2:35" ht="15.75" customHeight="1">
      <c r="B23" s="312" t="s">
        <v>605</v>
      </c>
      <c r="C23" s="312" t="s">
        <v>605</v>
      </c>
      <c r="G23" s="316" t="s">
        <v>606</v>
      </c>
      <c r="H23" s="100" t="s">
        <v>455</v>
      </c>
      <c r="R23" s="93" t="s">
        <v>607</v>
      </c>
      <c r="S23" s="93"/>
      <c r="T23" s="93"/>
      <c r="U23" s="93"/>
      <c r="V23" s="93"/>
      <c r="W23" s="317" t="s">
        <v>608</v>
      </c>
      <c r="X23" s="93"/>
      <c r="Y23" s="93" t="s">
        <v>609</v>
      </c>
      <c r="Z23" s="93"/>
      <c r="AA23" s="93"/>
      <c r="AB23" s="93" t="s">
        <v>605</v>
      </c>
      <c r="AC23" s="93" t="s">
        <v>605</v>
      </c>
      <c r="AD23" s="318" t="s">
        <v>610</v>
      </c>
      <c r="AE23" s="93"/>
      <c r="AF23" s="100" t="s">
        <v>611</v>
      </c>
      <c r="AI23" s="100" t="s">
        <v>611</v>
      </c>
    </row>
    <row r="24" spans="2:35" ht="15.75" customHeight="1">
      <c r="B24" s="312" t="s">
        <v>612</v>
      </c>
      <c r="C24" s="312" t="s">
        <v>612</v>
      </c>
      <c r="G24" s="316" t="s">
        <v>613</v>
      </c>
      <c r="H24" s="100" t="s">
        <v>614</v>
      </c>
      <c r="R24" s="93" t="s">
        <v>615</v>
      </c>
      <c r="S24" s="93"/>
      <c r="T24" s="93"/>
      <c r="U24" s="93"/>
      <c r="V24" s="93"/>
      <c r="W24" s="317" t="s">
        <v>616</v>
      </c>
      <c r="X24" s="93"/>
      <c r="Y24" s="93" t="s">
        <v>617</v>
      </c>
      <c r="Z24" s="93"/>
      <c r="AA24" s="93"/>
      <c r="AB24" s="93" t="s">
        <v>612</v>
      </c>
      <c r="AC24" s="93" t="s">
        <v>612</v>
      </c>
      <c r="AD24" s="318" t="s">
        <v>618</v>
      </c>
      <c r="AE24" s="93"/>
      <c r="AF24" s="100"/>
      <c r="AI24" s="100" t="s">
        <v>619</v>
      </c>
    </row>
    <row r="25" spans="2:35" ht="15.75" customHeight="1">
      <c r="B25" s="312" t="s">
        <v>620</v>
      </c>
      <c r="C25" s="312" t="s">
        <v>620</v>
      </c>
      <c r="G25" s="316" t="s">
        <v>621</v>
      </c>
      <c r="H25" s="100" t="s">
        <v>622</v>
      </c>
      <c r="R25" s="93" t="s">
        <v>623</v>
      </c>
      <c r="S25" s="93"/>
      <c r="T25" s="93"/>
      <c r="U25" s="93"/>
      <c r="V25" s="93"/>
      <c r="W25" s="317" t="s">
        <v>624</v>
      </c>
      <c r="X25" s="93"/>
      <c r="Y25" s="93" t="s">
        <v>625</v>
      </c>
      <c r="Z25" s="93"/>
      <c r="AA25" s="93"/>
      <c r="AB25" s="93" t="s">
        <v>620</v>
      </c>
      <c r="AC25" s="93" t="s">
        <v>620</v>
      </c>
      <c r="AD25" s="318" t="s">
        <v>626</v>
      </c>
      <c r="AE25" s="93"/>
      <c r="AF25" s="100"/>
      <c r="AI25" s="100" t="s">
        <v>627</v>
      </c>
    </row>
    <row r="26" spans="2:35" ht="15.75" customHeight="1">
      <c r="B26" s="312" t="s">
        <v>628</v>
      </c>
      <c r="C26" s="312" t="s">
        <v>628</v>
      </c>
      <c r="G26" s="316" t="s">
        <v>629</v>
      </c>
      <c r="H26" s="100" t="s">
        <v>630</v>
      </c>
      <c r="R26" s="93" t="s">
        <v>631</v>
      </c>
      <c r="S26" s="93"/>
      <c r="T26" s="93"/>
      <c r="U26" s="93"/>
      <c r="V26" s="93"/>
      <c r="W26" s="317" t="s">
        <v>632</v>
      </c>
      <c r="X26" s="93"/>
      <c r="Y26" s="93"/>
      <c r="Z26" s="93"/>
      <c r="AA26" s="93"/>
      <c r="AB26" s="93" t="s">
        <v>628</v>
      </c>
      <c r="AC26" s="93" t="s">
        <v>628</v>
      </c>
      <c r="AD26" s="318" t="s">
        <v>633</v>
      </c>
      <c r="AE26" s="93"/>
      <c r="AF26" s="100"/>
      <c r="AI26" s="100" t="s">
        <v>634</v>
      </c>
    </row>
    <row r="27" spans="2:35" ht="15.75" customHeight="1">
      <c r="B27" s="312" t="s">
        <v>635</v>
      </c>
      <c r="C27" s="312" t="s">
        <v>635</v>
      </c>
      <c r="G27" s="316" t="s">
        <v>636</v>
      </c>
      <c r="H27" s="100" t="s">
        <v>637</v>
      </c>
      <c r="R27" s="93" t="s">
        <v>638</v>
      </c>
      <c r="S27" s="93"/>
      <c r="T27" s="93"/>
      <c r="U27" s="93"/>
      <c r="V27" s="93"/>
      <c r="W27" s="317" t="s">
        <v>639</v>
      </c>
      <c r="X27" s="93"/>
      <c r="Y27" s="93" t="s">
        <v>1348</v>
      </c>
      <c r="Z27" s="93"/>
      <c r="AA27" s="93"/>
      <c r="AB27" s="93" t="s">
        <v>635</v>
      </c>
      <c r="AC27" s="93" t="s">
        <v>635</v>
      </c>
      <c r="AD27" s="318" t="s">
        <v>640</v>
      </c>
      <c r="AE27" s="93"/>
      <c r="AF27" s="100"/>
      <c r="AI27" s="100"/>
    </row>
    <row r="28" spans="2:35" ht="15.75" customHeight="1">
      <c r="B28" s="312" t="s">
        <v>641</v>
      </c>
      <c r="C28" s="312" t="s">
        <v>641</v>
      </c>
      <c r="G28" s="316" t="s">
        <v>642</v>
      </c>
      <c r="H28" s="100" t="s">
        <v>643</v>
      </c>
      <c r="R28" s="93" t="s">
        <v>644</v>
      </c>
      <c r="S28" s="93"/>
      <c r="T28" s="93"/>
      <c r="U28" s="93"/>
      <c r="V28" s="93"/>
      <c r="W28" s="317" t="s">
        <v>645</v>
      </c>
      <c r="X28" s="93"/>
      <c r="Y28" s="93"/>
      <c r="Z28" s="93"/>
      <c r="AA28" s="93"/>
      <c r="AB28" s="93" t="s">
        <v>641</v>
      </c>
      <c r="AC28" s="93" t="s">
        <v>641</v>
      </c>
      <c r="AD28" s="318" t="s">
        <v>646</v>
      </c>
      <c r="AE28" s="93"/>
      <c r="AF28" s="100" t="s">
        <v>647</v>
      </c>
    </row>
    <row r="29" spans="2:35" ht="15.75" customHeight="1">
      <c r="B29" s="312" t="s">
        <v>648</v>
      </c>
      <c r="C29" s="312" t="s">
        <v>648</v>
      </c>
      <c r="G29" s="316" t="s">
        <v>649</v>
      </c>
      <c r="H29" s="100" t="s">
        <v>650</v>
      </c>
      <c r="R29" s="93" t="s">
        <v>651</v>
      </c>
      <c r="S29" s="93"/>
      <c r="T29" s="93"/>
      <c r="U29" s="93"/>
      <c r="V29" s="93"/>
      <c r="W29" s="317" t="s">
        <v>652</v>
      </c>
      <c r="X29" s="93"/>
      <c r="Y29" s="93"/>
      <c r="Z29" s="93"/>
      <c r="AA29" s="93"/>
      <c r="AB29" s="93" t="s">
        <v>648</v>
      </c>
      <c r="AC29" s="93" t="s">
        <v>648</v>
      </c>
      <c r="AD29" s="318" t="s">
        <v>653</v>
      </c>
      <c r="AE29" s="93"/>
      <c r="AF29" s="100" t="s">
        <v>176</v>
      </c>
    </row>
    <row r="30" spans="2:35" ht="15.75" customHeight="1">
      <c r="B30" s="312" t="s">
        <v>654</v>
      </c>
      <c r="C30" s="312" t="s">
        <v>654</v>
      </c>
      <c r="G30" s="316" t="s">
        <v>655</v>
      </c>
      <c r="H30" s="100" t="s">
        <v>656</v>
      </c>
      <c r="R30" s="93" t="s">
        <v>657</v>
      </c>
      <c r="S30" s="93"/>
      <c r="T30" s="93"/>
      <c r="U30" s="93"/>
      <c r="V30" s="93"/>
      <c r="W30" s="317" t="s">
        <v>658</v>
      </c>
      <c r="X30" s="93"/>
      <c r="Y30" s="93"/>
      <c r="Z30" s="93"/>
      <c r="AA30" s="93"/>
      <c r="AB30" s="93" t="s">
        <v>654</v>
      </c>
      <c r="AC30" s="93" t="s">
        <v>654</v>
      </c>
      <c r="AD30" s="318" t="s">
        <v>659</v>
      </c>
      <c r="AE30" s="93"/>
      <c r="AF30" s="100" t="s">
        <v>512</v>
      </c>
    </row>
    <row r="31" spans="2:35" ht="15.75" customHeight="1">
      <c r="B31" s="312" t="s">
        <v>660</v>
      </c>
      <c r="C31" s="312" t="s">
        <v>660</v>
      </c>
      <c r="G31" s="316" t="s">
        <v>661</v>
      </c>
      <c r="H31" s="100" t="s">
        <v>662</v>
      </c>
      <c r="M31" s="312" t="s">
        <v>663</v>
      </c>
      <c r="R31" s="93" t="s">
        <v>664</v>
      </c>
      <c r="S31" s="93"/>
      <c r="T31" s="93"/>
      <c r="U31" s="93"/>
      <c r="V31" s="93"/>
      <c r="W31" s="317" t="s">
        <v>665</v>
      </c>
      <c r="X31" s="93"/>
      <c r="Y31" s="93"/>
      <c r="Z31" s="93"/>
      <c r="AA31" s="93"/>
      <c r="AB31" s="93" t="s">
        <v>660</v>
      </c>
      <c r="AC31" s="93" t="s">
        <v>660</v>
      </c>
      <c r="AD31" s="318" t="s">
        <v>666</v>
      </c>
      <c r="AE31" s="93"/>
      <c r="AF31" s="100" t="s">
        <v>520</v>
      </c>
    </row>
    <row r="32" spans="2:35" ht="15.75" customHeight="1">
      <c r="B32" s="312" t="s">
        <v>667</v>
      </c>
      <c r="C32" s="312" t="s">
        <v>667</v>
      </c>
      <c r="G32" s="316" t="s">
        <v>668</v>
      </c>
      <c r="H32" s="100" t="s">
        <v>669</v>
      </c>
      <c r="M32" s="312" t="s">
        <v>670</v>
      </c>
      <c r="R32" s="93" t="s">
        <v>671</v>
      </c>
      <c r="S32" s="93"/>
      <c r="T32" s="93"/>
      <c r="U32" s="93"/>
      <c r="V32" s="93"/>
      <c r="W32" s="317" t="s">
        <v>672</v>
      </c>
      <c r="X32" s="93"/>
      <c r="Y32" s="93"/>
      <c r="Z32" s="93"/>
      <c r="AA32" s="93"/>
      <c r="AB32" s="93" t="s">
        <v>667</v>
      </c>
      <c r="AC32" s="93" t="s">
        <v>667</v>
      </c>
      <c r="AD32" s="318" t="s">
        <v>673</v>
      </c>
      <c r="AE32" s="93"/>
      <c r="AF32" s="100" t="s">
        <v>441</v>
      </c>
    </row>
    <row r="33" spans="2:32" ht="15.75" customHeight="1">
      <c r="B33" s="312" t="s">
        <v>674</v>
      </c>
      <c r="C33" s="312" t="s">
        <v>674</v>
      </c>
      <c r="G33" s="316" t="s">
        <v>675</v>
      </c>
      <c r="H33" s="100" t="s">
        <v>676</v>
      </c>
      <c r="M33" s="312" t="s">
        <v>677</v>
      </c>
      <c r="R33" s="93" t="s">
        <v>678</v>
      </c>
      <c r="S33" s="93"/>
      <c r="T33" s="93"/>
      <c r="U33" s="93"/>
      <c r="V33" s="93"/>
      <c r="W33" s="317" t="s">
        <v>679</v>
      </c>
      <c r="X33" s="93"/>
      <c r="Y33" s="93"/>
      <c r="Z33" s="93"/>
      <c r="AA33" s="93"/>
      <c r="AB33" s="93" t="s">
        <v>674</v>
      </c>
      <c r="AC33" s="93" t="s">
        <v>674</v>
      </c>
      <c r="AD33" s="318" t="s">
        <v>680</v>
      </c>
      <c r="AE33" s="93"/>
      <c r="AF33" s="100" t="s">
        <v>455</v>
      </c>
    </row>
    <row r="34" spans="2:32" ht="15.75" customHeight="1">
      <c r="B34" s="312" t="s">
        <v>681</v>
      </c>
      <c r="C34" s="312" t="s">
        <v>681</v>
      </c>
      <c r="G34" s="316" t="s">
        <v>682</v>
      </c>
      <c r="H34" s="100" t="s">
        <v>683</v>
      </c>
      <c r="R34" s="93" t="s">
        <v>684</v>
      </c>
      <c r="S34" s="93"/>
      <c r="T34" s="93"/>
      <c r="U34" s="93"/>
      <c r="V34" s="93"/>
      <c r="W34" s="317" t="s">
        <v>685</v>
      </c>
      <c r="X34" s="93"/>
      <c r="Y34" s="93"/>
      <c r="Z34" s="93"/>
      <c r="AA34" s="93"/>
      <c r="AB34" s="93" t="s">
        <v>681</v>
      </c>
      <c r="AC34" s="93" t="s">
        <v>681</v>
      </c>
      <c r="AD34" s="318" t="s">
        <v>686</v>
      </c>
      <c r="AE34" s="93"/>
      <c r="AF34" s="100" t="s">
        <v>421</v>
      </c>
    </row>
    <row r="35" spans="2:32" ht="15.75" customHeight="1">
      <c r="B35" s="312" t="s">
        <v>687</v>
      </c>
      <c r="C35" s="312" t="s">
        <v>687</v>
      </c>
      <c r="G35" s="316" t="s">
        <v>688</v>
      </c>
      <c r="H35" s="100" t="s">
        <v>562</v>
      </c>
      <c r="R35" s="93" t="s">
        <v>689</v>
      </c>
      <c r="S35" s="93"/>
      <c r="T35" s="93"/>
      <c r="U35" s="93"/>
      <c r="V35" s="93"/>
      <c r="W35" s="317" t="s">
        <v>690</v>
      </c>
      <c r="X35" s="93"/>
      <c r="Y35" s="93"/>
      <c r="Z35" s="93"/>
      <c r="AA35" s="93"/>
      <c r="AB35" s="93" t="s">
        <v>687</v>
      </c>
      <c r="AC35" s="93" t="s">
        <v>687</v>
      </c>
      <c r="AD35" s="318" t="s">
        <v>691</v>
      </c>
      <c r="AE35" s="93"/>
      <c r="AF35" s="100" t="s">
        <v>502</v>
      </c>
    </row>
    <row r="36" spans="2:32" ht="15.75" customHeight="1">
      <c r="B36" s="312" t="s">
        <v>692</v>
      </c>
      <c r="C36" s="312" t="s">
        <v>692</v>
      </c>
      <c r="G36" s="316" t="s">
        <v>693</v>
      </c>
      <c r="H36" s="100" t="s">
        <v>530</v>
      </c>
      <c r="R36" s="93" t="s">
        <v>694</v>
      </c>
      <c r="S36" s="93"/>
      <c r="T36" s="93"/>
      <c r="U36" s="93"/>
      <c r="V36" s="93"/>
      <c r="W36" s="317" t="s">
        <v>695</v>
      </c>
      <c r="X36" s="93"/>
      <c r="Y36" s="93"/>
      <c r="Z36" s="93"/>
      <c r="AA36" s="93"/>
      <c r="AB36" s="93" t="s">
        <v>692</v>
      </c>
      <c r="AC36" s="93" t="s">
        <v>692</v>
      </c>
      <c r="AD36" s="318" t="s">
        <v>696</v>
      </c>
      <c r="AE36" s="93"/>
      <c r="AF36" s="100" t="s">
        <v>466</v>
      </c>
    </row>
    <row r="37" spans="2:32" ht="15.75" customHeight="1">
      <c r="B37" s="312" t="s">
        <v>697</v>
      </c>
      <c r="C37" s="312" t="s">
        <v>697</v>
      </c>
      <c r="G37" s="316" t="s">
        <v>698</v>
      </c>
      <c r="H37" s="100" t="s">
        <v>421</v>
      </c>
      <c r="R37" s="93" t="s">
        <v>699</v>
      </c>
      <c r="S37" s="93"/>
      <c r="T37" s="93"/>
      <c r="U37" s="93"/>
      <c r="V37" s="93"/>
      <c r="W37" s="317" t="s">
        <v>700</v>
      </c>
      <c r="X37" s="93"/>
      <c r="Y37" s="93"/>
      <c r="Z37" s="93"/>
      <c r="AA37" s="93"/>
      <c r="AB37" s="93" t="s">
        <v>697</v>
      </c>
      <c r="AC37" s="93" t="s">
        <v>697</v>
      </c>
      <c r="AD37" s="318" t="s">
        <v>701</v>
      </c>
      <c r="AE37" s="93"/>
      <c r="AF37" s="100" t="s">
        <v>477</v>
      </c>
    </row>
    <row r="38" spans="2:32" ht="15.75" customHeight="1">
      <c r="B38" s="312" t="s">
        <v>702</v>
      </c>
      <c r="C38" s="312" t="s">
        <v>702</v>
      </c>
      <c r="G38" s="316" t="s">
        <v>703</v>
      </c>
      <c r="H38" s="100" t="s">
        <v>502</v>
      </c>
      <c r="K38" s="327" t="s">
        <v>704</v>
      </c>
      <c r="R38" s="93" t="s">
        <v>705</v>
      </c>
      <c r="S38" s="93"/>
      <c r="T38" s="93"/>
      <c r="U38" s="93"/>
      <c r="V38" s="93"/>
      <c r="W38" s="317" t="s">
        <v>706</v>
      </c>
      <c r="X38" s="93"/>
      <c r="Y38" s="93"/>
      <c r="Z38" s="93"/>
      <c r="AA38" s="93"/>
      <c r="AB38" s="93" t="s">
        <v>702</v>
      </c>
      <c r="AC38" s="93" t="s">
        <v>702</v>
      </c>
      <c r="AD38" s="318" t="s">
        <v>707</v>
      </c>
      <c r="AE38" s="93"/>
      <c r="AF38" s="100" t="s">
        <v>530</v>
      </c>
    </row>
    <row r="39" spans="2:32" ht="15.75" customHeight="1">
      <c r="B39" s="312" t="s">
        <v>708</v>
      </c>
      <c r="C39" s="312" t="s">
        <v>708</v>
      </c>
      <c r="G39" s="316" t="s">
        <v>709</v>
      </c>
      <c r="H39" s="100" t="s">
        <v>710</v>
      </c>
      <c r="J39" s="325" t="s">
        <v>711</v>
      </c>
      <c r="K39" s="312">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12">
        <f>IF('Finanční plán hl. uchazeče'!D49="Flat rate 25 %",('Finanční plán hl. uchazeče'!H61+'Finanční plán hl. uchazeče'!H63+'Finanční plán hl. uchazeče'!H64)*0.25,1E+21)</f>
        <v>1E+21</v>
      </c>
      <c r="R39" s="93" t="s">
        <v>712</v>
      </c>
      <c r="S39" s="93"/>
      <c r="T39" s="93"/>
      <c r="U39" s="93"/>
      <c r="V39" s="93"/>
      <c r="W39" s="317" t="s">
        <v>713</v>
      </c>
      <c r="X39" s="93"/>
      <c r="Y39" s="93"/>
      <c r="Z39" s="93"/>
      <c r="AA39" s="93"/>
      <c r="AB39" s="93" t="s">
        <v>708</v>
      </c>
      <c r="AC39" s="94" t="s">
        <v>708</v>
      </c>
      <c r="AD39" s="328" t="s">
        <v>714</v>
      </c>
      <c r="AE39" s="93"/>
      <c r="AF39" s="100"/>
    </row>
    <row r="40" spans="2:32" ht="15.75" customHeight="1">
      <c r="B40" s="312" t="s">
        <v>715</v>
      </c>
      <c r="C40" s="312" t="s">
        <v>715</v>
      </c>
      <c r="G40" s="316" t="s">
        <v>716</v>
      </c>
      <c r="H40" s="100" t="s">
        <v>591</v>
      </c>
      <c r="J40" s="325" t="s">
        <v>717</v>
      </c>
      <c r="K40" s="312">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12">
        <f>IF('Finanční plán d. účastníka 1'!D49="Flat rate 25 %",('Finanční plán d. účastníka 1'!H61+'Finanční plán d. účastníka 1'!H63+'Finanční plán d. účastníka 1'!H64)*0.25,100000000000000000)</f>
        <v>1E+17</v>
      </c>
      <c r="R40" s="93" t="s">
        <v>718</v>
      </c>
      <c r="S40" s="93"/>
      <c r="T40" s="93"/>
      <c r="U40" s="93"/>
      <c r="V40" s="93"/>
      <c r="W40" s="317" t="s">
        <v>719</v>
      </c>
      <c r="X40" s="93"/>
      <c r="Y40" s="93"/>
      <c r="Z40" s="93"/>
      <c r="AA40" s="93"/>
      <c r="AB40" s="93" t="s">
        <v>715</v>
      </c>
      <c r="AC40" s="93" t="s">
        <v>715</v>
      </c>
      <c r="AD40" s="318" t="s">
        <v>720</v>
      </c>
      <c r="AE40" s="93"/>
      <c r="AF40" s="100"/>
    </row>
    <row r="41" spans="2:32" ht="15.75" customHeight="1">
      <c r="B41" s="312" t="s">
        <v>721</v>
      </c>
      <c r="C41" s="312" t="s">
        <v>721</v>
      </c>
      <c r="G41" s="316" t="s">
        <v>722</v>
      </c>
      <c r="H41" s="100" t="s">
        <v>723</v>
      </c>
      <c r="J41" s="325" t="s">
        <v>724</v>
      </c>
      <c r="K41" s="312">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12">
        <f>IF('Finanční plán d. účastníka 2'!D49="Flat rate 25 %",('Finanční plán d. účastníka 2'!H61+'Finanční plán d. účastníka 2'!H63+'Finanční plán d. účastníka 2'!H64)*0.25,100000000000000000)</f>
        <v>1E+17</v>
      </c>
      <c r="R41" s="93" t="s">
        <v>725</v>
      </c>
      <c r="S41" s="93"/>
      <c r="T41" s="93"/>
      <c r="U41" s="93"/>
      <c r="V41" s="93"/>
      <c r="W41" s="317" t="s">
        <v>726</v>
      </c>
      <c r="X41" s="93"/>
      <c r="Y41" s="93"/>
      <c r="Z41" s="93"/>
      <c r="AA41" s="93"/>
      <c r="AB41" s="93" t="s">
        <v>721</v>
      </c>
      <c r="AC41" s="93" t="s">
        <v>721</v>
      </c>
      <c r="AD41" s="318" t="s">
        <v>727</v>
      </c>
      <c r="AE41" s="93"/>
      <c r="AF41" s="93"/>
    </row>
    <row r="42" spans="2:32" ht="15.75" customHeight="1">
      <c r="B42" s="312" t="s">
        <v>728</v>
      </c>
      <c r="C42" s="312" t="s">
        <v>728</v>
      </c>
      <c r="G42" s="316" t="s">
        <v>729</v>
      </c>
      <c r="H42" s="100" t="s">
        <v>466</v>
      </c>
      <c r="R42" s="93" t="s">
        <v>730</v>
      </c>
      <c r="S42" s="93"/>
      <c r="T42" s="93"/>
      <c r="U42" s="93"/>
      <c r="V42" s="93"/>
      <c r="W42" s="317" t="s">
        <v>731</v>
      </c>
      <c r="X42" s="93"/>
      <c r="Y42" s="93"/>
      <c r="Z42" s="93"/>
      <c r="AA42" s="93"/>
      <c r="AB42" s="93" t="s">
        <v>728</v>
      </c>
      <c r="AC42" s="93" t="s">
        <v>728</v>
      </c>
      <c r="AD42" s="318" t="s">
        <v>732</v>
      </c>
      <c r="AE42" s="93"/>
      <c r="AF42" s="93"/>
    </row>
    <row r="43" spans="2:32" ht="15.75" customHeight="1">
      <c r="B43" s="312" t="s">
        <v>733</v>
      </c>
      <c r="C43" s="312" t="s">
        <v>733</v>
      </c>
      <c r="G43" s="316" t="s">
        <v>734</v>
      </c>
      <c r="H43" s="100" t="s">
        <v>477</v>
      </c>
      <c r="R43" s="93" t="s">
        <v>735</v>
      </c>
      <c r="S43" s="93"/>
      <c r="T43" s="93"/>
      <c r="U43" s="93"/>
      <c r="V43" s="93"/>
      <c r="W43" s="317" t="s">
        <v>736</v>
      </c>
      <c r="X43" s="93"/>
      <c r="Y43" s="93"/>
      <c r="Z43" s="93"/>
      <c r="AA43" s="93"/>
      <c r="AB43" s="93" t="s">
        <v>733</v>
      </c>
      <c r="AC43" s="93" t="s">
        <v>733</v>
      </c>
      <c r="AD43" s="318" t="s">
        <v>737</v>
      </c>
      <c r="AE43" s="93"/>
      <c r="AF43" s="313" t="s">
        <v>738</v>
      </c>
    </row>
    <row r="44" spans="2:32" ht="15.75" customHeight="1">
      <c r="B44" s="312" t="s">
        <v>739</v>
      </c>
      <c r="C44" s="312" t="s">
        <v>739</v>
      </c>
      <c r="G44" s="316" t="s">
        <v>740</v>
      </c>
      <c r="H44" s="100" t="s">
        <v>485</v>
      </c>
      <c r="R44" s="93" t="s">
        <v>741</v>
      </c>
      <c r="S44" s="93"/>
      <c r="T44" s="93"/>
      <c r="U44" s="93"/>
      <c r="V44" s="93"/>
      <c r="W44" s="317" t="s">
        <v>742</v>
      </c>
      <c r="X44" s="93"/>
      <c r="Y44" s="93"/>
      <c r="Z44" s="93"/>
      <c r="AA44" s="93"/>
      <c r="AB44" s="93" t="s">
        <v>739</v>
      </c>
      <c r="AC44" s="93" t="s">
        <v>739</v>
      </c>
      <c r="AD44" s="318" t="s">
        <v>743</v>
      </c>
      <c r="AE44" s="93"/>
      <c r="AF44" s="329" t="s">
        <v>1349</v>
      </c>
    </row>
    <row r="45" spans="2:32" ht="15.75" customHeight="1">
      <c r="B45" s="312" t="s">
        <v>744</v>
      </c>
      <c r="C45" s="312" t="s">
        <v>744</v>
      </c>
      <c r="G45" s="316" t="s">
        <v>745</v>
      </c>
      <c r="H45" s="100" t="s">
        <v>494</v>
      </c>
      <c r="R45" s="93" t="s">
        <v>746</v>
      </c>
      <c r="S45" s="93"/>
      <c r="T45" s="93"/>
      <c r="U45" s="93"/>
      <c r="V45" s="93"/>
      <c r="W45" s="317" t="s">
        <v>747</v>
      </c>
      <c r="X45" s="93"/>
      <c r="Y45" s="93"/>
      <c r="Z45" s="93"/>
      <c r="AA45" s="93"/>
      <c r="AB45" s="93" t="s">
        <v>744</v>
      </c>
      <c r="AC45" s="93" t="s">
        <v>744</v>
      </c>
      <c r="AD45" s="318" t="s">
        <v>748</v>
      </c>
      <c r="AE45" s="93"/>
      <c r="AF45" s="93" t="s">
        <v>1349</v>
      </c>
    </row>
    <row r="46" spans="2:32" ht="15.75" customHeight="1">
      <c r="B46" s="312" t="s">
        <v>749</v>
      </c>
      <c r="C46" s="312" t="s">
        <v>749</v>
      </c>
      <c r="G46" s="316" t="s">
        <v>750</v>
      </c>
      <c r="R46" s="93" t="s">
        <v>751</v>
      </c>
      <c r="S46" s="93"/>
      <c r="T46" s="93"/>
      <c r="U46" s="93"/>
      <c r="V46" s="93"/>
      <c r="W46" s="317" t="s">
        <v>752</v>
      </c>
      <c r="X46" s="93"/>
      <c r="Y46" s="93"/>
      <c r="Z46" s="93"/>
      <c r="AA46" s="93"/>
      <c r="AB46" s="93" t="s">
        <v>749</v>
      </c>
      <c r="AC46" s="93" t="s">
        <v>749</v>
      </c>
      <c r="AD46" s="318" t="s">
        <v>753</v>
      </c>
      <c r="AE46" s="93"/>
      <c r="AF46" s="93"/>
    </row>
    <row r="47" spans="2:32" ht="15.75" customHeight="1">
      <c r="B47" s="312" t="s">
        <v>754</v>
      </c>
      <c r="C47" s="312" t="s">
        <v>754</v>
      </c>
      <c r="G47" s="316" t="s">
        <v>755</v>
      </c>
      <c r="R47" s="93" t="s">
        <v>756</v>
      </c>
      <c r="S47" s="93"/>
      <c r="T47" s="93"/>
      <c r="U47" s="93"/>
      <c r="V47" s="93"/>
      <c r="W47" s="317" t="s">
        <v>757</v>
      </c>
      <c r="X47" s="93"/>
      <c r="Y47" s="93"/>
      <c r="Z47" s="93"/>
      <c r="AA47" s="93"/>
      <c r="AB47" s="93" t="s">
        <v>754</v>
      </c>
      <c r="AC47" s="93" t="s">
        <v>754</v>
      </c>
      <c r="AD47" s="318" t="s">
        <v>758</v>
      </c>
      <c r="AE47" s="93"/>
      <c r="AF47" s="93"/>
    </row>
    <row r="48" spans="2:32" ht="15.75" customHeight="1">
      <c r="B48" s="312" t="s">
        <v>759</v>
      </c>
      <c r="C48" s="312" t="s">
        <v>759</v>
      </c>
      <c r="G48" s="316" t="s">
        <v>760</v>
      </c>
      <c r="R48" s="93" t="s">
        <v>761</v>
      </c>
      <c r="S48" s="93"/>
      <c r="T48" s="93"/>
      <c r="U48" s="93"/>
      <c r="V48" s="93"/>
      <c r="W48" s="317" t="s">
        <v>762</v>
      </c>
      <c r="X48" s="93"/>
      <c r="Y48" s="93"/>
      <c r="Z48" s="93"/>
      <c r="AA48" s="93"/>
      <c r="AB48" s="93" t="s">
        <v>759</v>
      </c>
      <c r="AC48" s="93" t="s">
        <v>759</v>
      </c>
      <c r="AD48" s="318" t="s">
        <v>763</v>
      </c>
      <c r="AE48" s="93"/>
      <c r="AF48" s="93"/>
    </row>
    <row r="49" spans="2:32" ht="15.75" customHeight="1">
      <c r="B49" s="312" t="s">
        <v>764</v>
      </c>
      <c r="C49" s="312" t="s">
        <v>764</v>
      </c>
      <c r="G49" s="316" t="s">
        <v>765</v>
      </c>
      <c r="R49" s="93" t="s">
        <v>766</v>
      </c>
      <c r="S49" s="93"/>
      <c r="T49" s="93"/>
      <c r="U49" s="93"/>
      <c r="V49" s="93"/>
      <c r="W49" s="317" t="s">
        <v>767</v>
      </c>
      <c r="X49" s="93"/>
      <c r="Y49" s="93"/>
      <c r="Z49" s="93"/>
      <c r="AA49" s="93"/>
      <c r="AB49" s="93" t="s">
        <v>764</v>
      </c>
      <c r="AC49" s="93" t="s">
        <v>764</v>
      </c>
      <c r="AD49" s="318" t="s">
        <v>768</v>
      </c>
      <c r="AE49" s="93"/>
      <c r="AF49" s="93"/>
    </row>
    <row r="50" spans="2:32" ht="15.75" customHeight="1">
      <c r="B50" s="312" t="s">
        <v>769</v>
      </c>
      <c r="C50" s="312" t="s">
        <v>769</v>
      </c>
      <c r="G50" s="316" t="s">
        <v>770</v>
      </c>
      <c r="R50" s="93" t="s">
        <v>771</v>
      </c>
      <c r="S50" s="93"/>
      <c r="T50" s="93"/>
      <c r="U50" s="93"/>
      <c r="V50" s="93"/>
      <c r="W50" s="317" t="s">
        <v>772</v>
      </c>
      <c r="X50" s="93"/>
      <c r="Y50" s="93"/>
      <c r="Z50" s="93"/>
      <c r="AA50" s="93"/>
      <c r="AB50" s="93" t="s">
        <v>769</v>
      </c>
      <c r="AC50" s="93" t="s">
        <v>769</v>
      </c>
      <c r="AD50" s="318" t="s">
        <v>773</v>
      </c>
      <c r="AE50" s="93"/>
      <c r="AF50" s="93"/>
    </row>
    <row r="51" spans="2:32" ht="15.75" customHeight="1">
      <c r="B51" s="312" t="s">
        <v>774</v>
      </c>
      <c r="C51" s="312" t="s">
        <v>774</v>
      </c>
      <c r="G51" s="316" t="s">
        <v>775</v>
      </c>
      <c r="R51" s="93" t="s">
        <v>776</v>
      </c>
      <c r="S51" s="93"/>
      <c r="T51" s="93"/>
      <c r="U51" s="93"/>
      <c r="V51" s="93"/>
      <c r="W51" s="317" t="s">
        <v>777</v>
      </c>
      <c r="X51" s="93"/>
      <c r="Y51" s="93"/>
      <c r="Z51" s="93"/>
      <c r="AA51" s="93"/>
      <c r="AB51" s="93" t="s">
        <v>774</v>
      </c>
      <c r="AC51" s="93" t="s">
        <v>774</v>
      </c>
      <c r="AD51" s="318" t="s">
        <v>777</v>
      </c>
      <c r="AE51" s="93"/>
      <c r="AF51" s="93"/>
    </row>
    <row r="52" spans="2:32" ht="15.75" customHeight="1">
      <c r="B52" s="312" t="s">
        <v>778</v>
      </c>
      <c r="C52" s="312" t="s">
        <v>778</v>
      </c>
      <c r="G52" s="316" t="s">
        <v>779</v>
      </c>
      <c r="R52" s="93" t="s">
        <v>429</v>
      </c>
      <c r="S52" s="93"/>
      <c r="T52" s="93"/>
      <c r="U52" s="93"/>
      <c r="V52" s="93"/>
      <c r="W52" s="317" t="s">
        <v>780</v>
      </c>
      <c r="X52" s="93"/>
      <c r="Y52" s="93"/>
      <c r="Z52" s="93"/>
      <c r="AA52" s="93"/>
      <c r="AB52" s="93" t="s">
        <v>778</v>
      </c>
      <c r="AC52" s="93" t="s">
        <v>778</v>
      </c>
      <c r="AD52" s="318" t="s">
        <v>780</v>
      </c>
      <c r="AE52" s="93"/>
      <c r="AF52" s="93"/>
    </row>
    <row r="53" spans="2:32" ht="15.75" customHeight="1">
      <c r="B53" s="312" t="s">
        <v>781</v>
      </c>
      <c r="C53" s="312" t="s">
        <v>781</v>
      </c>
      <c r="G53" s="316" t="s">
        <v>782</v>
      </c>
      <c r="R53" s="93" t="s">
        <v>783</v>
      </c>
      <c r="S53" s="93"/>
      <c r="T53" s="93"/>
      <c r="U53" s="93"/>
      <c r="V53" s="93"/>
      <c r="W53" s="317" t="s">
        <v>784</v>
      </c>
      <c r="X53" s="93"/>
      <c r="Y53" s="93"/>
      <c r="Z53" s="93"/>
      <c r="AA53" s="93"/>
      <c r="AB53" s="93" t="s">
        <v>781</v>
      </c>
      <c r="AC53" s="93" t="s">
        <v>781</v>
      </c>
      <c r="AD53" s="318" t="s">
        <v>785</v>
      </c>
      <c r="AE53" s="93"/>
      <c r="AF53" s="93"/>
    </row>
    <row r="54" spans="2:32" ht="15.75" customHeight="1">
      <c r="B54" s="312" t="s">
        <v>786</v>
      </c>
      <c r="C54" s="312" t="s">
        <v>786</v>
      </c>
      <c r="G54" s="316" t="s">
        <v>787</v>
      </c>
      <c r="R54" s="93" t="s">
        <v>788</v>
      </c>
      <c r="S54" s="93"/>
      <c r="T54" s="93"/>
      <c r="U54" s="93"/>
      <c r="V54" s="93"/>
      <c r="W54" s="317" t="s">
        <v>789</v>
      </c>
      <c r="X54" s="93"/>
      <c r="Y54" s="93"/>
      <c r="Z54" s="93"/>
      <c r="AA54" s="93"/>
      <c r="AB54" s="93" t="s">
        <v>786</v>
      </c>
      <c r="AC54" s="93" t="s">
        <v>786</v>
      </c>
      <c r="AD54" s="318" t="s">
        <v>790</v>
      </c>
      <c r="AE54" s="93"/>
      <c r="AF54" s="93"/>
    </row>
    <row r="55" spans="2:32" ht="15.75" customHeight="1">
      <c r="B55" s="312" t="s">
        <v>791</v>
      </c>
      <c r="C55" s="312" t="s">
        <v>791</v>
      </c>
      <c r="G55" s="316" t="s">
        <v>792</v>
      </c>
      <c r="R55" s="93" t="s">
        <v>793</v>
      </c>
      <c r="S55" s="93"/>
      <c r="T55" s="93"/>
      <c r="U55" s="93"/>
      <c r="V55" s="93"/>
      <c r="W55" s="317" t="s">
        <v>794</v>
      </c>
      <c r="X55" s="93"/>
      <c r="Y55" s="93"/>
      <c r="Z55" s="93"/>
      <c r="AA55" s="93"/>
      <c r="AB55" s="93" t="s">
        <v>791</v>
      </c>
      <c r="AC55" s="93" t="s">
        <v>791</v>
      </c>
      <c r="AD55" s="318" t="s">
        <v>795</v>
      </c>
      <c r="AE55" s="93"/>
      <c r="AF55" s="93"/>
    </row>
    <row r="56" spans="2:32" ht="15.75" customHeight="1">
      <c r="B56" s="312" t="s">
        <v>796</v>
      </c>
      <c r="C56" s="312" t="s">
        <v>796</v>
      </c>
      <c r="G56" s="316" t="s">
        <v>797</v>
      </c>
      <c r="R56" s="93" t="s">
        <v>798</v>
      </c>
      <c r="S56" s="93"/>
      <c r="T56" s="93"/>
      <c r="U56" s="93"/>
      <c r="V56" s="93"/>
      <c r="W56" s="317" t="s">
        <v>799</v>
      </c>
      <c r="X56" s="93"/>
      <c r="Y56" s="93"/>
      <c r="Z56" s="93"/>
      <c r="AA56" s="93"/>
      <c r="AB56" s="93" t="s">
        <v>796</v>
      </c>
      <c r="AC56" s="93" t="s">
        <v>796</v>
      </c>
      <c r="AD56" s="318" t="s">
        <v>800</v>
      </c>
      <c r="AE56" s="93"/>
      <c r="AF56" s="93"/>
    </row>
    <row r="57" spans="2:32" ht="15.75" customHeight="1">
      <c r="B57" s="312" t="s">
        <v>801</v>
      </c>
      <c r="C57" s="312" t="s">
        <v>801</v>
      </c>
      <c r="G57" s="316" t="s">
        <v>802</v>
      </c>
      <c r="R57" s="93" t="s">
        <v>803</v>
      </c>
      <c r="S57" s="93"/>
      <c r="T57" s="93"/>
      <c r="U57" s="93"/>
      <c r="V57" s="93"/>
      <c r="W57" s="317" t="s">
        <v>804</v>
      </c>
      <c r="X57" s="93"/>
      <c r="Y57" s="93"/>
      <c r="Z57" s="93"/>
      <c r="AA57" s="93"/>
      <c r="AB57" s="93" t="s">
        <v>801</v>
      </c>
      <c r="AC57" s="93" t="s">
        <v>801</v>
      </c>
      <c r="AD57" s="318" t="s">
        <v>805</v>
      </c>
      <c r="AE57" s="93"/>
      <c r="AF57" s="93"/>
    </row>
    <row r="58" spans="2:32" ht="15.75" customHeight="1">
      <c r="B58" s="312" t="s">
        <v>806</v>
      </c>
      <c r="C58" s="312" t="s">
        <v>806</v>
      </c>
      <c r="G58" s="316" t="s">
        <v>807</v>
      </c>
      <c r="R58" s="93" t="s">
        <v>808</v>
      </c>
      <c r="S58" s="93"/>
      <c r="T58" s="93"/>
      <c r="U58" s="93"/>
      <c r="V58" s="93"/>
      <c r="W58" s="317" t="s">
        <v>809</v>
      </c>
      <c r="X58" s="93"/>
      <c r="Y58" s="93"/>
      <c r="Z58" s="93"/>
      <c r="AA58" s="93"/>
      <c r="AB58" s="93" t="s">
        <v>806</v>
      </c>
      <c r="AC58" s="93" t="s">
        <v>806</v>
      </c>
      <c r="AD58" s="318" t="s">
        <v>810</v>
      </c>
      <c r="AE58" s="93"/>
      <c r="AF58" s="93"/>
    </row>
    <row r="59" spans="2:32" ht="15.75" customHeight="1">
      <c r="B59" s="312" t="s">
        <v>811</v>
      </c>
      <c r="C59" s="312" t="s">
        <v>811</v>
      </c>
      <c r="G59" s="316" t="s">
        <v>812</v>
      </c>
      <c r="R59" s="93" t="s">
        <v>813</v>
      </c>
      <c r="S59" s="93"/>
      <c r="T59" s="93"/>
      <c r="U59" s="93"/>
      <c r="V59" s="93"/>
      <c r="W59" s="317" t="s">
        <v>814</v>
      </c>
      <c r="X59" s="93"/>
      <c r="Y59" s="93"/>
      <c r="Z59" s="93"/>
      <c r="AA59" s="93"/>
      <c r="AB59" s="93" t="s">
        <v>811</v>
      </c>
      <c r="AC59" s="93" t="s">
        <v>811</v>
      </c>
      <c r="AD59" s="318" t="s">
        <v>815</v>
      </c>
      <c r="AE59" s="93"/>
      <c r="AF59" s="93"/>
    </row>
    <row r="60" spans="2:32" ht="15.75" customHeight="1">
      <c r="B60" s="312" t="s">
        <v>816</v>
      </c>
      <c r="C60" s="312" t="s">
        <v>816</v>
      </c>
      <c r="G60" s="316" t="s">
        <v>817</v>
      </c>
      <c r="R60" s="93" t="s">
        <v>818</v>
      </c>
      <c r="S60" s="93"/>
      <c r="T60" s="93"/>
      <c r="U60" s="93"/>
      <c r="V60" s="93"/>
      <c r="W60" s="317" t="s">
        <v>819</v>
      </c>
      <c r="X60" s="93"/>
      <c r="Y60" s="93"/>
      <c r="Z60" s="93"/>
      <c r="AA60" s="93"/>
      <c r="AB60" s="93" t="s">
        <v>816</v>
      </c>
      <c r="AC60" s="93" t="s">
        <v>816</v>
      </c>
      <c r="AD60" s="318" t="s">
        <v>820</v>
      </c>
      <c r="AE60" s="93"/>
      <c r="AF60" s="93"/>
    </row>
    <row r="61" spans="2:32" ht="15.75" customHeight="1">
      <c r="B61" s="312" t="s">
        <v>821</v>
      </c>
      <c r="C61" s="312" t="s">
        <v>821</v>
      </c>
      <c r="G61" s="316" t="s">
        <v>822</v>
      </c>
      <c r="R61" s="93" t="s">
        <v>823</v>
      </c>
      <c r="S61" s="93"/>
      <c r="T61" s="93"/>
      <c r="U61" s="93"/>
      <c r="V61" s="93"/>
      <c r="W61" s="317" t="s">
        <v>824</v>
      </c>
      <c r="X61" s="93"/>
      <c r="Y61" s="93"/>
      <c r="Z61" s="93"/>
      <c r="AA61" s="93"/>
      <c r="AB61" s="93" t="s">
        <v>821</v>
      </c>
      <c r="AC61" s="93" t="s">
        <v>821</v>
      </c>
      <c r="AD61" s="318" t="s">
        <v>825</v>
      </c>
      <c r="AE61" s="93"/>
      <c r="AF61" s="93"/>
    </row>
    <row r="62" spans="2:32" ht="15.75" customHeight="1">
      <c r="B62" s="312" t="s">
        <v>826</v>
      </c>
      <c r="C62" s="312" t="s">
        <v>826</v>
      </c>
      <c r="G62" s="316" t="s">
        <v>827</v>
      </c>
      <c r="R62" s="93" t="s">
        <v>828</v>
      </c>
      <c r="S62" s="93"/>
      <c r="T62" s="93"/>
      <c r="U62" s="93"/>
      <c r="V62" s="93"/>
      <c r="W62" s="317" t="s">
        <v>829</v>
      </c>
      <c r="X62" s="93"/>
      <c r="Y62" s="93"/>
      <c r="Z62" s="93"/>
      <c r="AA62" s="93"/>
      <c r="AB62" s="93" t="s">
        <v>826</v>
      </c>
      <c r="AC62" s="93" t="s">
        <v>826</v>
      </c>
      <c r="AD62" s="318" t="s">
        <v>830</v>
      </c>
      <c r="AE62" s="93"/>
      <c r="AF62" s="93"/>
    </row>
    <row r="63" spans="2:32" ht="15.75" customHeight="1">
      <c r="B63" s="312" t="s">
        <v>831</v>
      </c>
      <c r="C63" s="312" t="s">
        <v>831</v>
      </c>
      <c r="G63" s="316" t="s">
        <v>832</v>
      </c>
      <c r="R63" s="93" t="s">
        <v>833</v>
      </c>
      <c r="S63" s="93"/>
      <c r="T63" s="93"/>
      <c r="U63" s="93"/>
      <c r="V63" s="93"/>
      <c r="W63" s="317" t="s">
        <v>834</v>
      </c>
      <c r="X63" s="93"/>
      <c r="Y63" s="93"/>
      <c r="Z63" s="93"/>
      <c r="AA63" s="93"/>
      <c r="AB63" s="93" t="s">
        <v>831</v>
      </c>
      <c r="AC63" s="93" t="s">
        <v>831</v>
      </c>
      <c r="AD63" s="318" t="s">
        <v>835</v>
      </c>
      <c r="AE63" s="93"/>
      <c r="AF63" s="93"/>
    </row>
    <row r="64" spans="2:32" ht="15.75" customHeight="1">
      <c r="B64" s="312" t="s">
        <v>836</v>
      </c>
      <c r="C64" s="312" t="s">
        <v>836</v>
      </c>
      <c r="G64" s="316" t="s">
        <v>837</v>
      </c>
      <c r="R64" s="93" t="s">
        <v>838</v>
      </c>
      <c r="S64" s="93"/>
      <c r="T64" s="93"/>
      <c r="U64" s="93"/>
      <c r="V64" s="93"/>
      <c r="W64" s="317" t="s">
        <v>839</v>
      </c>
      <c r="X64" s="93"/>
      <c r="Y64" s="93"/>
      <c r="Z64" s="93"/>
      <c r="AA64" s="93"/>
      <c r="AB64" s="93" t="s">
        <v>836</v>
      </c>
      <c r="AC64" s="93" t="s">
        <v>836</v>
      </c>
      <c r="AD64" s="318" t="s">
        <v>840</v>
      </c>
      <c r="AE64" s="93"/>
      <c r="AF64" s="93"/>
    </row>
    <row r="65" spans="2:32" ht="15.75" customHeight="1">
      <c r="B65" s="312" t="s">
        <v>841</v>
      </c>
      <c r="C65" s="312" t="s">
        <v>841</v>
      </c>
      <c r="G65" s="316" t="s">
        <v>842</v>
      </c>
      <c r="R65" s="93" t="s">
        <v>843</v>
      </c>
      <c r="S65" s="93"/>
      <c r="T65" s="93"/>
      <c r="U65" s="93"/>
      <c r="V65" s="93"/>
      <c r="W65" s="317" t="s">
        <v>844</v>
      </c>
      <c r="X65" s="93"/>
      <c r="Y65" s="93"/>
      <c r="Z65" s="93"/>
      <c r="AA65" s="93"/>
      <c r="AB65" s="93" t="s">
        <v>841</v>
      </c>
      <c r="AC65" s="93" t="s">
        <v>841</v>
      </c>
      <c r="AD65" s="318" t="s">
        <v>845</v>
      </c>
      <c r="AE65" s="93"/>
      <c r="AF65" s="93"/>
    </row>
    <row r="66" spans="2:32" ht="15.75" customHeight="1">
      <c r="B66" s="312" t="s">
        <v>846</v>
      </c>
      <c r="C66" s="312" t="s">
        <v>846</v>
      </c>
      <c r="G66" s="316" t="s">
        <v>847</v>
      </c>
      <c r="R66" s="93" t="s">
        <v>848</v>
      </c>
      <c r="S66" s="93"/>
      <c r="T66" s="93"/>
      <c r="U66" s="93"/>
      <c r="V66" s="93"/>
      <c r="W66" s="317" t="s">
        <v>849</v>
      </c>
      <c r="X66" s="93"/>
      <c r="Y66" s="93"/>
      <c r="Z66" s="93"/>
      <c r="AA66" s="93"/>
      <c r="AB66" s="93" t="s">
        <v>846</v>
      </c>
      <c r="AC66" s="93" t="s">
        <v>846</v>
      </c>
      <c r="AD66" s="318" t="s">
        <v>850</v>
      </c>
      <c r="AE66" s="93"/>
      <c r="AF66" s="93"/>
    </row>
    <row r="67" spans="2:32" ht="15.75" customHeight="1">
      <c r="B67" s="312" t="s">
        <v>851</v>
      </c>
      <c r="C67" s="312" t="s">
        <v>851</v>
      </c>
      <c r="G67" s="316" t="s">
        <v>852</v>
      </c>
      <c r="R67" s="93" t="s">
        <v>853</v>
      </c>
      <c r="S67" s="93"/>
      <c r="T67" s="93"/>
      <c r="U67" s="93"/>
      <c r="V67" s="93"/>
      <c r="W67" s="317" t="s">
        <v>854</v>
      </c>
      <c r="X67" s="93"/>
      <c r="Y67" s="93"/>
      <c r="Z67" s="93"/>
      <c r="AA67" s="93"/>
      <c r="AB67" s="93" t="s">
        <v>851</v>
      </c>
      <c r="AC67" s="93" t="s">
        <v>851</v>
      </c>
      <c r="AD67" s="318" t="s">
        <v>855</v>
      </c>
      <c r="AE67" s="93"/>
      <c r="AF67" s="93"/>
    </row>
    <row r="68" spans="2:32" ht="15.75" customHeight="1">
      <c r="B68" s="312" t="s">
        <v>856</v>
      </c>
      <c r="C68" s="312" t="s">
        <v>856</v>
      </c>
      <c r="G68" s="316" t="s">
        <v>857</v>
      </c>
      <c r="R68" s="93" t="s">
        <v>858</v>
      </c>
      <c r="S68" s="93"/>
      <c r="T68" s="93"/>
      <c r="U68" s="93"/>
      <c r="V68" s="93"/>
      <c r="W68" s="317" t="s">
        <v>859</v>
      </c>
      <c r="X68" s="93"/>
      <c r="Y68" s="93"/>
      <c r="Z68" s="93"/>
      <c r="AA68" s="93"/>
      <c r="AB68" s="93" t="s">
        <v>856</v>
      </c>
      <c r="AC68" s="93" t="s">
        <v>856</v>
      </c>
      <c r="AD68" s="318" t="s">
        <v>860</v>
      </c>
      <c r="AE68" s="93"/>
      <c r="AF68" s="93"/>
    </row>
    <row r="69" spans="2:32" ht="15.75" customHeight="1">
      <c r="B69" s="312" t="s">
        <v>861</v>
      </c>
      <c r="C69" s="312" t="s">
        <v>861</v>
      </c>
      <c r="G69" s="316" t="s">
        <v>862</v>
      </c>
      <c r="R69" s="93" t="s">
        <v>863</v>
      </c>
      <c r="S69" s="93"/>
      <c r="T69" s="93"/>
      <c r="U69" s="93"/>
      <c r="V69" s="93"/>
      <c r="W69" s="317" t="s">
        <v>864</v>
      </c>
      <c r="X69" s="93"/>
      <c r="Y69" s="93"/>
      <c r="Z69" s="93"/>
      <c r="AA69" s="93"/>
      <c r="AB69" s="93" t="s">
        <v>861</v>
      </c>
      <c r="AC69" s="93" t="s">
        <v>861</v>
      </c>
      <c r="AD69" s="318" t="s">
        <v>864</v>
      </c>
      <c r="AE69" s="93"/>
      <c r="AF69" s="93"/>
    </row>
    <row r="70" spans="2:32" ht="15.75" customHeight="1">
      <c r="B70" s="312" t="s">
        <v>865</v>
      </c>
      <c r="C70" s="312" t="s">
        <v>865</v>
      </c>
      <c r="G70" s="316" t="s">
        <v>866</v>
      </c>
      <c r="R70" s="93" t="s">
        <v>867</v>
      </c>
      <c r="S70" s="93"/>
      <c r="T70" s="93"/>
      <c r="U70" s="93"/>
      <c r="V70" s="93"/>
      <c r="W70" s="317" t="s">
        <v>868</v>
      </c>
      <c r="X70" s="93"/>
      <c r="Y70" s="93"/>
      <c r="Z70" s="93"/>
      <c r="AA70" s="93"/>
      <c r="AB70" s="93" t="s">
        <v>865</v>
      </c>
      <c r="AC70" s="93" t="s">
        <v>865</v>
      </c>
      <c r="AD70" s="318" t="s">
        <v>868</v>
      </c>
      <c r="AE70" s="93"/>
      <c r="AF70" s="93"/>
    </row>
    <row r="71" spans="2:32" ht="15.75" customHeight="1">
      <c r="B71" s="312" t="s">
        <v>869</v>
      </c>
      <c r="C71" s="312" t="s">
        <v>869</v>
      </c>
      <c r="G71" s="316" t="s">
        <v>870</v>
      </c>
      <c r="R71" s="93" t="s">
        <v>871</v>
      </c>
      <c r="S71" s="93"/>
      <c r="T71" s="93"/>
      <c r="U71" s="93"/>
      <c r="V71" s="93"/>
      <c r="W71" s="317" t="s">
        <v>872</v>
      </c>
      <c r="X71" s="93"/>
      <c r="Y71" s="93"/>
      <c r="Z71" s="93"/>
      <c r="AA71" s="93"/>
      <c r="AB71" s="93" t="s">
        <v>869</v>
      </c>
      <c r="AC71" s="93" t="s">
        <v>869</v>
      </c>
      <c r="AD71" s="318" t="s">
        <v>872</v>
      </c>
      <c r="AE71" s="93"/>
      <c r="AF71" s="93"/>
    </row>
    <row r="72" spans="2:32" ht="15.75" customHeight="1">
      <c r="B72" s="312" t="s">
        <v>873</v>
      </c>
      <c r="C72" s="312" t="s">
        <v>873</v>
      </c>
      <c r="G72" s="316" t="s">
        <v>874</v>
      </c>
      <c r="R72" s="93" t="s">
        <v>875</v>
      </c>
      <c r="S72" s="93"/>
      <c r="T72" s="93"/>
      <c r="U72" s="93"/>
      <c r="V72" s="93"/>
      <c r="W72" s="317" t="s">
        <v>876</v>
      </c>
      <c r="X72" s="93"/>
      <c r="Y72" s="93"/>
      <c r="Z72" s="93"/>
      <c r="AA72" s="93"/>
      <c r="AB72" s="93" t="s">
        <v>873</v>
      </c>
      <c r="AC72" s="93" t="s">
        <v>873</v>
      </c>
      <c r="AD72" s="318" t="s">
        <v>876</v>
      </c>
      <c r="AE72" s="93"/>
      <c r="AF72" s="93"/>
    </row>
    <row r="73" spans="2:32" ht="15.75" customHeight="1">
      <c r="B73" s="312" t="s">
        <v>877</v>
      </c>
      <c r="C73" s="312" t="s">
        <v>877</v>
      </c>
      <c r="G73" s="316" t="s">
        <v>878</v>
      </c>
      <c r="R73" s="93" t="s">
        <v>879</v>
      </c>
      <c r="S73" s="93"/>
      <c r="T73" s="93"/>
      <c r="U73" s="93"/>
      <c r="V73" s="93"/>
      <c r="W73" s="317" t="s">
        <v>880</v>
      </c>
      <c r="X73" s="93"/>
      <c r="Y73" s="93"/>
      <c r="Z73" s="93"/>
      <c r="AA73" s="93"/>
      <c r="AB73" s="93" t="s">
        <v>877</v>
      </c>
      <c r="AC73" s="93" t="s">
        <v>877</v>
      </c>
      <c r="AD73" s="318" t="s">
        <v>880</v>
      </c>
      <c r="AE73" s="93"/>
      <c r="AF73" s="93"/>
    </row>
    <row r="74" spans="2:32" ht="15.75" customHeight="1">
      <c r="B74" s="312" t="s">
        <v>881</v>
      </c>
      <c r="C74" s="312" t="s">
        <v>881</v>
      </c>
      <c r="G74" s="316" t="s">
        <v>882</v>
      </c>
      <c r="R74" s="93" t="s">
        <v>883</v>
      </c>
      <c r="S74" s="93"/>
      <c r="T74" s="93"/>
      <c r="U74" s="93"/>
      <c r="V74" s="93"/>
      <c r="W74" s="317" t="s">
        <v>884</v>
      </c>
      <c r="X74" s="93"/>
      <c r="Y74" s="93"/>
      <c r="Z74" s="93"/>
      <c r="AA74" s="93"/>
      <c r="AB74" s="93" t="s">
        <v>881</v>
      </c>
      <c r="AC74" s="93" t="s">
        <v>881</v>
      </c>
      <c r="AD74" s="318" t="s">
        <v>884</v>
      </c>
      <c r="AE74" s="93"/>
      <c r="AF74" s="93"/>
    </row>
    <row r="75" spans="2:32" ht="15.75" customHeight="1">
      <c r="B75" s="312" t="s">
        <v>885</v>
      </c>
      <c r="C75" s="312" t="s">
        <v>885</v>
      </c>
      <c r="G75" s="316" t="s">
        <v>886</v>
      </c>
      <c r="R75" s="93" t="s">
        <v>887</v>
      </c>
      <c r="S75" s="93"/>
      <c r="T75" s="93"/>
      <c r="U75" s="93"/>
      <c r="V75" s="93"/>
      <c r="W75" s="317" t="s">
        <v>888</v>
      </c>
      <c r="X75" s="93"/>
      <c r="Y75" s="93"/>
      <c r="Z75" s="93"/>
      <c r="AA75" s="93"/>
      <c r="AB75" s="93" t="s">
        <v>885</v>
      </c>
      <c r="AC75" s="93" t="s">
        <v>885</v>
      </c>
      <c r="AD75" s="318" t="s">
        <v>888</v>
      </c>
      <c r="AE75" s="93"/>
      <c r="AF75" s="93"/>
    </row>
    <row r="76" spans="2:32" ht="15.75" customHeight="1">
      <c r="B76" s="312" t="s">
        <v>889</v>
      </c>
      <c r="C76" s="312" t="s">
        <v>889</v>
      </c>
      <c r="G76" s="316" t="s">
        <v>890</v>
      </c>
      <c r="R76" s="93" t="s">
        <v>891</v>
      </c>
      <c r="S76" s="93"/>
      <c r="T76" s="93"/>
      <c r="U76" s="93"/>
      <c r="V76" s="93"/>
      <c r="W76" s="317" t="s">
        <v>892</v>
      </c>
      <c r="X76" s="93"/>
      <c r="Y76" s="93"/>
      <c r="Z76" s="93"/>
      <c r="AA76" s="93"/>
      <c r="AB76" s="93" t="s">
        <v>889</v>
      </c>
      <c r="AC76" s="93" t="s">
        <v>889</v>
      </c>
      <c r="AD76" s="318" t="s">
        <v>892</v>
      </c>
      <c r="AE76" s="93"/>
      <c r="AF76" s="93"/>
    </row>
    <row r="77" spans="2:32" ht="15.75" customHeight="1">
      <c r="B77" s="312" t="s">
        <v>893</v>
      </c>
      <c r="C77" s="312" t="s">
        <v>893</v>
      </c>
      <c r="G77" s="316" t="s">
        <v>894</v>
      </c>
      <c r="R77" s="93" t="s">
        <v>895</v>
      </c>
      <c r="S77" s="93"/>
      <c r="T77" s="93"/>
      <c r="U77" s="93"/>
      <c r="V77" s="93"/>
      <c r="W77" s="317" t="s">
        <v>896</v>
      </c>
      <c r="X77" s="93"/>
      <c r="Y77" s="93"/>
      <c r="Z77" s="93"/>
      <c r="AA77" s="93"/>
      <c r="AB77" s="93" t="s">
        <v>893</v>
      </c>
      <c r="AC77" s="93" t="s">
        <v>893</v>
      </c>
      <c r="AD77" s="318" t="s">
        <v>896</v>
      </c>
      <c r="AE77" s="93"/>
      <c r="AF77" s="93"/>
    </row>
    <row r="78" spans="2:32" ht="15.75" customHeight="1">
      <c r="B78" s="312" t="s">
        <v>897</v>
      </c>
      <c r="C78" s="312" t="s">
        <v>897</v>
      </c>
      <c r="G78" s="316" t="s">
        <v>898</v>
      </c>
      <c r="R78" s="93" t="s">
        <v>899</v>
      </c>
      <c r="S78" s="93"/>
      <c r="T78" s="93"/>
      <c r="U78" s="93"/>
      <c r="V78" s="93"/>
      <c r="W78" s="317" t="s">
        <v>900</v>
      </c>
      <c r="X78" s="93"/>
      <c r="Y78" s="93"/>
      <c r="Z78" s="93"/>
      <c r="AA78" s="93"/>
      <c r="AB78" s="93" t="s">
        <v>897</v>
      </c>
      <c r="AC78" s="93" t="s">
        <v>897</v>
      </c>
      <c r="AD78" s="330" t="s">
        <v>900</v>
      </c>
      <c r="AE78" s="93"/>
      <c r="AF78" s="93"/>
    </row>
    <row r="79" spans="2:32" ht="15.75" customHeight="1">
      <c r="B79" s="312" t="s">
        <v>901</v>
      </c>
      <c r="C79" s="312" t="s">
        <v>901</v>
      </c>
      <c r="G79" s="316" t="s">
        <v>902</v>
      </c>
      <c r="R79" s="93" t="s">
        <v>903</v>
      </c>
      <c r="S79" s="93"/>
      <c r="T79" s="93"/>
      <c r="U79" s="93"/>
      <c r="V79" s="93"/>
      <c r="W79" s="317" t="s">
        <v>904</v>
      </c>
      <c r="X79" s="93"/>
      <c r="Y79" s="93"/>
      <c r="Z79" s="93"/>
      <c r="AA79" s="93"/>
      <c r="AB79" s="93" t="s">
        <v>901</v>
      </c>
      <c r="AC79" s="93" t="s">
        <v>901</v>
      </c>
      <c r="AD79" s="318" t="s">
        <v>904</v>
      </c>
      <c r="AE79" s="93"/>
      <c r="AF79" s="93"/>
    </row>
    <row r="80" spans="2:32" ht="15.75" customHeight="1">
      <c r="B80" s="312" t="s">
        <v>905</v>
      </c>
      <c r="C80" s="312" t="s">
        <v>905</v>
      </c>
      <c r="G80" s="316" t="s">
        <v>906</v>
      </c>
      <c r="W80" s="317" t="s">
        <v>907</v>
      </c>
      <c r="AB80" s="93" t="s">
        <v>905</v>
      </c>
      <c r="AC80" s="93" t="s">
        <v>905</v>
      </c>
      <c r="AD80" s="318" t="s">
        <v>907</v>
      </c>
    </row>
    <row r="81" spans="2:30" ht="15.75" customHeight="1">
      <c r="B81" s="312" t="s">
        <v>908</v>
      </c>
      <c r="C81" s="312" t="s">
        <v>908</v>
      </c>
      <c r="G81" s="316" t="s">
        <v>909</v>
      </c>
      <c r="W81" s="317" t="s">
        <v>910</v>
      </c>
      <c r="AB81" s="93" t="s">
        <v>908</v>
      </c>
      <c r="AC81" s="93" t="s">
        <v>908</v>
      </c>
      <c r="AD81" s="318" t="s">
        <v>910</v>
      </c>
    </row>
    <row r="82" spans="2:30" ht="15.75" customHeight="1">
      <c r="B82" s="312" t="s">
        <v>911</v>
      </c>
      <c r="C82" s="312" t="s">
        <v>911</v>
      </c>
      <c r="G82" s="316" t="s">
        <v>912</v>
      </c>
      <c r="W82" s="317" t="s">
        <v>913</v>
      </c>
      <c r="AB82" s="93" t="s">
        <v>911</v>
      </c>
      <c r="AC82" s="93" t="s">
        <v>911</v>
      </c>
      <c r="AD82" s="318" t="s">
        <v>913</v>
      </c>
    </row>
    <row r="83" spans="2:30" ht="15.75" customHeight="1">
      <c r="B83" s="312" t="s">
        <v>914</v>
      </c>
      <c r="C83" s="312" t="s">
        <v>914</v>
      </c>
      <c r="G83" s="316" t="s">
        <v>915</v>
      </c>
      <c r="W83" s="317" t="s">
        <v>916</v>
      </c>
      <c r="AB83" s="93" t="s">
        <v>914</v>
      </c>
      <c r="AC83" s="93" t="s">
        <v>914</v>
      </c>
      <c r="AD83" s="318" t="s">
        <v>916</v>
      </c>
    </row>
    <row r="84" spans="2:30" ht="15.75" customHeight="1">
      <c r="B84" s="312" t="s">
        <v>917</v>
      </c>
      <c r="C84" s="312" t="s">
        <v>917</v>
      </c>
      <c r="G84" s="316" t="s">
        <v>918</v>
      </c>
      <c r="W84" s="317" t="s">
        <v>919</v>
      </c>
      <c r="AB84" s="93" t="s">
        <v>917</v>
      </c>
      <c r="AC84" s="93" t="s">
        <v>917</v>
      </c>
      <c r="AD84" s="318" t="s">
        <v>919</v>
      </c>
    </row>
    <row r="85" spans="2:30" ht="15.75" customHeight="1">
      <c r="B85" s="312" t="s">
        <v>920</v>
      </c>
      <c r="C85" s="312" t="s">
        <v>920</v>
      </c>
      <c r="G85" s="316" t="s">
        <v>921</v>
      </c>
      <c r="W85" s="317" t="s">
        <v>922</v>
      </c>
      <c r="AB85" s="93" t="s">
        <v>920</v>
      </c>
      <c r="AC85" s="93" t="s">
        <v>920</v>
      </c>
      <c r="AD85" s="318" t="s">
        <v>922</v>
      </c>
    </row>
    <row r="86" spans="2:30" ht="15.75" customHeight="1">
      <c r="B86" s="312" t="s">
        <v>923</v>
      </c>
      <c r="C86" s="312" t="s">
        <v>923</v>
      </c>
      <c r="G86" s="316" t="s">
        <v>924</v>
      </c>
      <c r="W86" s="317" t="s">
        <v>925</v>
      </c>
      <c r="AB86" s="93" t="s">
        <v>923</v>
      </c>
      <c r="AC86" s="93" t="s">
        <v>923</v>
      </c>
      <c r="AD86" s="318" t="s">
        <v>925</v>
      </c>
    </row>
    <row r="87" spans="2:30" ht="15.75" customHeight="1">
      <c r="B87" s="312" t="s">
        <v>926</v>
      </c>
      <c r="C87" s="312" t="s">
        <v>926</v>
      </c>
      <c r="G87" s="316" t="s">
        <v>927</v>
      </c>
      <c r="W87" s="317" t="s">
        <v>928</v>
      </c>
      <c r="AB87" s="93" t="s">
        <v>926</v>
      </c>
      <c r="AC87" s="93" t="s">
        <v>926</v>
      </c>
      <c r="AD87" s="318" t="s">
        <v>928</v>
      </c>
    </row>
    <row r="88" spans="2:30" ht="15.75" customHeight="1">
      <c r="B88" s="312" t="s">
        <v>929</v>
      </c>
      <c r="C88" s="312" t="s">
        <v>929</v>
      </c>
      <c r="G88" s="316" t="s">
        <v>930</v>
      </c>
      <c r="W88" s="317" t="s">
        <v>931</v>
      </c>
      <c r="AB88" s="93" t="s">
        <v>929</v>
      </c>
      <c r="AC88" s="93" t="s">
        <v>929</v>
      </c>
      <c r="AD88" s="318" t="s">
        <v>931</v>
      </c>
    </row>
    <row r="89" spans="2:30" ht="15.75" customHeight="1">
      <c r="B89" s="312" t="s">
        <v>932</v>
      </c>
      <c r="C89" s="312" t="s">
        <v>932</v>
      </c>
      <c r="G89" s="316" t="s">
        <v>933</v>
      </c>
      <c r="W89" s="317" t="s">
        <v>934</v>
      </c>
      <c r="AB89" s="93" t="s">
        <v>932</v>
      </c>
      <c r="AC89" s="93" t="s">
        <v>932</v>
      </c>
      <c r="AD89" s="318" t="s">
        <v>934</v>
      </c>
    </row>
    <row r="90" spans="2:30" ht="15.75" customHeight="1">
      <c r="B90" s="312" t="s">
        <v>935</v>
      </c>
      <c r="C90" s="312" t="s">
        <v>935</v>
      </c>
      <c r="G90" s="316" t="s">
        <v>936</v>
      </c>
      <c r="W90" s="317" t="s">
        <v>937</v>
      </c>
      <c r="AB90" s="93" t="s">
        <v>935</v>
      </c>
      <c r="AC90" s="93" t="s">
        <v>935</v>
      </c>
      <c r="AD90" s="318" t="s">
        <v>937</v>
      </c>
    </row>
    <row r="91" spans="2:30" ht="15.75" customHeight="1">
      <c r="B91" s="312" t="s">
        <v>938</v>
      </c>
      <c r="C91" s="312" t="s">
        <v>938</v>
      </c>
      <c r="G91" s="316" t="s">
        <v>939</v>
      </c>
      <c r="W91" s="317" t="s">
        <v>940</v>
      </c>
      <c r="AB91" s="93" t="s">
        <v>938</v>
      </c>
      <c r="AC91" s="93" t="s">
        <v>938</v>
      </c>
      <c r="AD91" s="330" t="s">
        <v>940</v>
      </c>
    </row>
    <row r="92" spans="2:30" ht="15.75" customHeight="1">
      <c r="B92" s="312" t="s">
        <v>941</v>
      </c>
      <c r="C92" s="312" t="s">
        <v>941</v>
      </c>
      <c r="G92" s="316" t="s">
        <v>942</v>
      </c>
      <c r="W92" s="317" t="s">
        <v>943</v>
      </c>
      <c r="AB92" s="93" t="s">
        <v>941</v>
      </c>
      <c r="AC92" s="93" t="s">
        <v>941</v>
      </c>
      <c r="AD92" s="318" t="s">
        <v>943</v>
      </c>
    </row>
    <row r="93" spans="2:30" ht="15.75" customHeight="1">
      <c r="B93" s="312" t="s">
        <v>944</v>
      </c>
      <c r="C93" s="312" t="s">
        <v>944</v>
      </c>
      <c r="G93" s="316" t="s">
        <v>945</v>
      </c>
      <c r="W93" s="317" t="s">
        <v>946</v>
      </c>
      <c r="AB93" s="93" t="s">
        <v>944</v>
      </c>
      <c r="AC93" s="93" t="s">
        <v>944</v>
      </c>
      <c r="AD93" s="318" t="s">
        <v>946</v>
      </c>
    </row>
    <row r="94" spans="2:30" ht="15.75" customHeight="1">
      <c r="B94" s="312" t="s">
        <v>947</v>
      </c>
      <c r="C94" s="312" t="s">
        <v>947</v>
      </c>
      <c r="G94" s="316" t="s">
        <v>948</v>
      </c>
      <c r="W94" s="317" t="s">
        <v>949</v>
      </c>
      <c r="AB94" s="93" t="s">
        <v>947</v>
      </c>
      <c r="AC94" s="93" t="s">
        <v>947</v>
      </c>
      <c r="AD94" s="318" t="s">
        <v>949</v>
      </c>
    </row>
    <row r="95" spans="2:30" ht="15.75" customHeight="1">
      <c r="B95" s="312" t="s">
        <v>950</v>
      </c>
      <c r="C95" s="312" t="s">
        <v>950</v>
      </c>
      <c r="G95" s="316" t="s">
        <v>951</v>
      </c>
      <c r="W95" s="317" t="s">
        <v>952</v>
      </c>
      <c r="AB95" s="93" t="s">
        <v>950</v>
      </c>
      <c r="AC95" s="93" t="s">
        <v>950</v>
      </c>
      <c r="AD95" s="318" t="s">
        <v>952</v>
      </c>
    </row>
    <row r="96" spans="2:30" ht="15.75" customHeight="1">
      <c r="B96" s="312" t="s">
        <v>953</v>
      </c>
      <c r="C96" s="312" t="s">
        <v>953</v>
      </c>
      <c r="G96" s="316" t="s">
        <v>954</v>
      </c>
      <c r="W96" s="317" t="s">
        <v>955</v>
      </c>
      <c r="AB96" s="93" t="s">
        <v>953</v>
      </c>
      <c r="AC96" s="93" t="s">
        <v>953</v>
      </c>
      <c r="AD96" s="318" t="s">
        <v>955</v>
      </c>
    </row>
    <row r="97" spans="2:30" ht="15.75" customHeight="1">
      <c r="B97" s="312" t="s">
        <v>956</v>
      </c>
      <c r="C97" s="312" t="s">
        <v>956</v>
      </c>
      <c r="G97" s="316" t="s">
        <v>957</v>
      </c>
      <c r="W97" s="317" t="s">
        <v>958</v>
      </c>
      <c r="AB97" s="93" t="s">
        <v>956</v>
      </c>
      <c r="AC97" s="93" t="s">
        <v>956</v>
      </c>
      <c r="AD97" s="318" t="s">
        <v>958</v>
      </c>
    </row>
    <row r="98" spans="2:30" ht="15.75" customHeight="1">
      <c r="B98" s="312" t="s">
        <v>959</v>
      </c>
      <c r="C98" s="312" t="s">
        <v>959</v>
      </c>
      <c r="G98" s="316" t="s">
        <v>960</v>
      </c>
      <c r="W98" s="317" t="s">
        <v>961</v>
      </c>
      <c r="AB98" s="93" t="s">
        <v>959</v>
      </c>
      <c r="AC98" s="93" t="s">
        <v>959</v>
      </c>
      <c r="AD98" s="318" t="s">
        <v>961</v>
      </c>
    </row>
    <row r="99" spans="2:30" ht="15.75" customHeight="1">
      <c r="B99" s="312" t="s">
        <v>962</v>
      </c>
      <c r="C99" s="312" t="s">
        <v>962</v>
      </c>
      <c r="G99" s="316" t="s">
        <v>963</v>
      </c>
      <c r="W99" s="317" t="s">
        <v>964</v>
      </c>
      <c r="AB99" s="93" t="s">
        <v>962</v>
      </c>
      <c r="AC99" s="93" t="s">
        <v>962</v>
      </c>
      <c r="AD99" s="318" t="s">
        <v>964</v>
      </c>
    </row>
    <row r="100" spans="2:30" ht="15.75" customHeight="1">
      <c r="B100" s="312" t="s">
        <v>965</v>
      </c>
      <c r="C100" s="312" t="s">
        <v>965</v>
      </c>
      <c r="G100" s="316" t="s">
        <v>966</v>
      </c>
      <c r="W100" s="317" t="s">
        <v>967</v>
      </c>
      <c r="AB100" s="93" t="s">
        <v>965</v>
      </c>
      <c r="AC100" s="93" t="s">
        <v>965</v>
      </c>
      <c r="AD100" s="318" t="s">
        <v>967</v>
      </c>
    </row>
    <row r="101" spans="2:30" ht="15.75" customHeight="1">
      <c r="B101" s="312" t="s">
        <v>968</v>
      </c>
      <c r="C101" s="312" t="s">
        <v>968</v>
      </c>
      <c r="G101" s="316" t="s">
        <v>969</v>
      </c>
      <c r="W101" s="317" t="s">
        <v>970</v>
      </c>
      <c r="AB101" s="93" t="s">
        <v>968</v>
      </c>
      <c r="AC101" s="93" t="s">
        <v>968</v>
      </c>
      <c r="AD101" s="318" t="s">
        <v>970</v>
      </c>
    </row>
    <row r="102" spans="2:30" ht="15.75" customHeight="1">
      <c r="B102" s="312" t="s">
        <v>971</v>
      </c>
      <c r="C102" s="312" t="s">
        <v>971</v>
      </c>
      <c r="G102" s="316" t="s">
        <v>972</v>
      </c>
      <c r="W102" s="317" t="s">
        <v>973</v>
      </c>
      <c r="AB102" s="93" t="s">
        <v>971</v>
      </c>
      <c r="AC102" s="93" t="s">
        <v>971</v>
      </c>
      <c r="AD102" s="318" t="s">
        <v>973</v>
      </c>
    </row>
    <row r="103" spans="2:30" ht="15.75" customHeight="1">
      <c r="B103" s="312" t="s">
        <v>974</v>
      </c>
      <c r="C103" s="312" t="s">
        <v>974</v>
      </c>
      <c r="G103" s="316" t="s">
        <v>975</v>
      </c>
      <c r="W103" s="317" t="s">
        <v>976</v>
      </c>
      <c r="AB103" s="93" t="s">
        <v>974</v>
      </c>
      <c r="AC103" s="93" t="s">
        <v>974</v>
      </c>
      <c r="AD103" s="318" t="s">
        <v>976</v>
      </c>
    </row>
    <row r="104" spans="2:30" ht="15.75" customHeight="1">
      <c r="B104" s="312" t="s">
        <v>977</v>
      </c>
      <c r="C104" s="312" t="s">
        <v>977</v>
      </c>
      <c r="G104" s="316" t="s">
        <v>978</v>
      </c>
      <c r="W104" s="317" t="s">
        <v>979</v>
      </c>
      <c r="AB104" s="93" t="s">
        <v>977</v>
      </c>
      <c r="AC104" s="93" t="s">
        <v>977</v>
      </c>
      <c r="AD104" s="318" t="s">
        <v>979</v>
      </c>
    </row>
    <row r="105" spans="2:30" ht="15.75" customHeight="1">
      <c r="B105" s="312" t="s">
        <v>980</v>
      </c>
      <c r="C105" s="312" t="s">
        <v>981</v>
      </c>
      <c r="G105" s="316" t="s">
        <v>982</v>
      </c>
      <c r="W105" s="317" t="s">
        <v>983</v>
      </c>
      <c r="AB105" s="93" t="s">
        <v>980</v>
      </c>
      <c r="AC105" s="93" t="s">
        <v>981</v>
      </c>
      <c r="AD105" s="318" t="s">
        <v>983</v>
      </c>
    </row>
    <row r="106" spans="2:30" ht="15.75" customHeight="1">
      <c r="B106" s="312" t="s">
        <v>984</v>
      </c>
      <c r="C106" s="312" t="s">
        <v>985</v>
      </c>
      <c r="G106" s="316" t="s">
        <v>986</v>
      </c>
      <c r="W106" s="317" t="s">
        <v>987</v>
      </c>
      <c r="AB106" s="93" t="s">
        <v>984</v>
      </c>
      <c r="AC106" s="93" t="s">
        <v>985</v>
      </c>
      <c r="AD106" s="318" t="s">
        <v>987</v>
      </c>
    </row>
    <row r="107" spans="2:30" ht="15.75" customHeight="1">
      <c r="B107" s="312" t="s">
        <v>988</v>
      </c>
      <c r="C107" s="312" t="s">
        <v>980</v>
      </c>
      <c r="G107" s="316" t="s">
        <v>989</v>
      </c>
      <c r="W107" s="317" t="s">
        <v>990</v>
      </c>
      <c r="AB107" s="93" t="s">
        <v>988</v>
      </c>
      <c r="AC107" s="93" t="s">
        <v>980</v>
      </c>
      <c r="AD107" s="318" t="s">
        <v>990</v>
      </c>
    </row>
    <row r="108" spans="2:30" ht="15.75" customHeight="1">
      <c r="B108" s="312" t="s">
        <v>991</v>
      </c>
      <c r="C108" s="312" t="s">
        <v>984</v>
      </c>
      <c r="G108" s="316" t="s">
        <v>992</v>
      </c>
      <c r="W108" s="317" t="s">
        <v>993</v>
      </c>
      <c r="AB108" s="93" t="s">
        <v>991</v>
      </c>
      <c r="AC108" s="93" t="s">
        <v>984</v>
      </c>
      <c r="AD108" s="318" t="s">
        <v>993</v>
      </c>
    </row>
    <row r="109" spans="2:30" ht="15.75" customHeight="1">
      <c r="B109" s="312" t="s">
        <v>994</v>
      </c>
      <c r="C109" s="312" t="s">
        <v>988</v>
      </c>
      <c r="G109" s="316" t="s">
        <v>995</v>
      </c>
      <c r="W109" s="317" t="s">
        <v>996</v>
      </c>
      <c r="AB109" s="93" t="s">
        <v>994</v>
      </c>
      <c r="AC109" s="93" t="s">
        <v>988</v>
      </c>
      <c r="AD109" s="318" t="s">
        <v>996</v>
      </c>
    </row>
    <row r="110" spans="2:30" ht="15.75" customHeight="1">
      <c r="B110" s="312" t="s">
        <v>997</v>
      </c>
      <c r="C110" s="312" t="s">
        <v>991</v>
      </c>
      <c r="G110" s="316" t="s">
        <v>998</v>
      </c>
      <c r="W110" s="317" t="s">
        <v>999</v>
      </c>
      <c r="AB110" s="93" t="s">
        <v>997</v>
      </c>
      <c r="AC110" s="93" t="s">
        <v>991</v>
      </c>
      <c r="AD110" s="318" t="s">
        <v>999</v>
      </c>
    </row>
    <row r="111" spans="2:30" ht="15.75" customHeight="1">
      <c r="B111" s="312" t="s">
        <v>1000</v>
      </c>
      <c r="C111" s="312" t="s">
        <v>994</v>
      </c>
      <c r="G111" s="316" t="s">
        <v>1001</v>
      </c>
      <c r="W111" s="317" t="s">
        <v>1002</v>
      </c>
      <c r="AB111" s="93" t="s">
        <v>1000</v>
      </c>
      <c r="AC111" s="93" t="s">
        <v>994</v>
      </c>
      <c r="AD111" s="318" t="s">
        <v>1002</v>
      </c>
    </row>
    <row r="112" spans="2:30" ht="15.75" customHeight="1">
      <c r="B112" s="312" t="s">
        <v>1003</v>
      </c>
      <c r="C112" s="312" t="s">
        <v>997</v>
      </c>
      <c r="G112" s="316" t="s">
        <v>1004</v>
      </c>
      <c r="W112" s="317" t="s">
        <v>1005</v>
      </c>
      <c r="AB112" s="93" t="s">
        <v>1003</v>
      </c>
      <c r="AC112" s="93" t="s">
        <v>997</v>
      </c>
      <c r="AD112" s="318" t="s">
        <v>1005</v>
      </c>
    </row>
    <row r="113" spans="1:30" ht="15.75" customHeight="1">
      <c r="B113" s="312" t="s">
        <v>1006</v>
      </c>
      <c r="C113" s="312" t="s">
        <v>1000</v>
      </c>
      <c r="G113" s="316" t="s">
        <v>1007</v>
      </c>
      <c r="W113" s="317" t="s">
        <v>1008</v>
      </c>
      <c r="AB113" s="93" t="s">
        <v>1006</v>
      </c>
      <c r="AC113" s="93" t="s">
        <v>1000</v>
      </c>
      <c r="AD113" s="318" t="s">
        <v>1008</v>
      </c>
    </row>
    <row r="114" spans="1:30" ht="15.75" customHeight="1">
      <c r="B114" s="312" t="s">
        <v>1009</v>
      </c>
      <c r="C114" s="312" t="s">
        <v>1003</v>
      </c>
      <c r="G114" s="316" t="s">
        <v>1010</v>
      </c>
      <c r="W114" s="317" t="s">
        <v>1011</v>
      </c>
      <c r="AB114" s="93" t="s">
        <v>1009</v>
      </c>
      <c r="AC114" s="93" t="s">
        <v>1003</v>
      </c>
      <c r="AD114" s="318" t="s">
        <v>1011</v>
      </c>
    </row>
    <row r="115" spans="1:30" ht="15.75" customHeight="1">
      <c r="B115" s="312" t="s">
        <v>1012</v>
      </c>
      <c r="C115" s="312" t="s">
        <v>1006</v>
      </c>
      <c r="G115" s="316" t="s">
        <v>1013</v>
      </c>
      <c r="W115" s="317" t="s">
        <v>1014</v>
      </c>
      <c r="AB115" s="93" t="s">
        <v>1012</v>
      </c>
      <c r="AC115" s="93" t="s">
        <v>1006</v>
      </c>
      <c r="AD115" s="318" t="s">
        <v>1014</v>
      </c>
    </row>
    <row r="116" spans="1:30" ht="15.75" customHeight="1">
      <c r="B116" s="312" t="s">
        <v>1015</v>
      </c>
      <c r="C116" s="312" t="s">
        <v>1009</v>
      </c>
      <c r="G116" s="316" t="s">
        <v>1016</v>
      </c>
      <c r="W116" s="317" t="s">
        <v>1017</v>
      </c>
      <c r="AB116" s="93" t="s">
        <v>1015</v>
      </c>
      <c r="AC116" s="93" t="s">
        <v>1009</v>
      </c>
      <c r="AD116" s="318" t="s">
        <v>1017</v>
      </c>
    </row>
    <row r="117" spans="1:30" ht="15.75" customHeight="1">
      <c r="B117" s="312" t="s">
        <v>1018</v>
      </c>
      <c r="C117" s="312" t="s">
        <v>1012</v>
      </c>
      <c r="G117" s="316" t="s">
        <v>1019</v>
      </c>
      <c r="W117" s="317" t="s">
        <v>1020</v>
      </c>
      <c r="AB117" s="93" t="s">
        <v>1018</v>
      </c>
      <c r="AC117" s="93" t="s">
        <v>1012</v>
      </c>
      <c r="AD117" s="318" t="s">
        <v>1020</v>
      </c>
    </row>
    <row r="118" spans="1:30" ht="15.75" customHeight="1">
      <c r="B118" s="312" t="s">
        <v>1021</v>
      </c>
      <c r="C118" s="312" t="s">
        <v>1015</v>
      </c>
      <c r="G118" s="316" t="s">
        <v>1022</v>
      </c>
      <c r="W118" s="317" t="s">
        <v>1023</v>
      </c>
      <c r="AB118" s="93" t="s">
        <v>1021</v>
      </c>
      <c r="AC118" s="93" t="s">
        <v>1015</v>
      </c>
      <c r="AD118" s="318" t="s">
        <v>1023</v>
      </c>
    </row>
    <row r="119" spans="1:30" ht="15.75" customHeight="1">
      <c r="B119" s="312" t="s">
        <v>1024</v>
      </c>
      <c r="C119" s="312" t="s">
        <v>1018</v>
      </c>
      <c r="G119" s="316" t="s">
        <v>1025</v>
      </c>
      <c r="W119" s="317" t="s">
        <v>1026</v>
      </c>
      <c r="AB119" s="93" t="s">
        <v>1024</v>
      </c>
      <c r="AC119" s="93" t="s">
        <v>1018</v>
      </c>
      <c r="AD119" s="318" t="s">
        <v>1026</v>
      </c>
    </row>
    <row r="120" spans="1:30" ht="15.75" customHeight="1">
      <c r="B120" s="312" t="s">
        <v>1027</v>
      </c>
      <c r="C120" s="312" t="s">
        <v>1021</v>
      </c>
      <c r="G120" s="316" t="s">
        <v>1028</v>
      </c>
      <c r="W120" s="317" t="s">
        <v>1029</v>
      </c>
      <c r="AB120" s="93" t="s">
        <v>1027</v>
      </c>
      <c r="AC120" s="93" t="s">
        <v>1021</v>
      </c>
      <c r="AD120" s="318" t="s">
        <v>1029</v>
      </c>
    </row>
    <row r="121" spans="1:30" ht="15.75" customHeight="1">
      <c r="B121" s="312" t="s">
        <v>1030</v>
      </c>
      <c r="C121" s="312" t="s">
        <v>1024</v>
      </c>
      <c r="G121" s="316" t="s">
        <v>1031</v>
      </c>
      <c r="W121" s="317" t="s">
        <v>1032</v>
      </c>
      <c r="AB121" s="93" t="s">
        <v>1030</v>
      </c>
      <c r="AC121" s="93" t="s">
        <v>1024</v>
      </c>
      <c r="AD121" s="318" t="s">
        <v>1032</v>
      </c>
    </row>
    <row r="122" spans="1:30" ht="15.75" customHeight="1">
      <c r="B122" s="312" t="s">
        <v>1033</v>
      </c>
      <c r="C122" s="312" t="s">
        <v>1027</v>
      </c>
      <c r="G122" s="316" t="s">
        <v>1034</v>
      </c>
      <c r="W122" s="317" t="s">
        <v>1035</v>
      </c>
      <c r="AB122" s="93" t="s">
        <v>1033</v>
      </c>
      <c r="AC122" s="93" t="s">
        <v>1027</v>
      </c>
      <c r="AD122" s="318" t="s">
        <v>1035</v>
      </c>
    </row>
    <row r="123" spans="1:30" ht="15.75" customHeight="1">
      <c r="C123" s="312" t="s">
        <v>1030</v>
      </c>
      <c r="G123" s="316" t="s">
        <v>1036</v>
      </c>
      <c r="W123" s="317" t="s">
        <v>1037</v>
      </c>
      <c r="AB123" s="93"/>
      <c r="AC123" s="93" t="s">
        <v>1030</v>
      </c>
      <c r="AD123" s="318" t="s">
        <v>1037</v>
      </c>
    </row>
    <row r="124" spans="1:30" ht="15.75" customHeight="1">
      <c r="C124" s="312" t="s">
        <v>1033</v>
      </c>
      <c r="G124" s="316" t="s">
        <v>1038</v>
      </c>
      <c r="W124" s="317" t="s">
        <v>1039</v>
      </c>
      <c r="AB124" s="93"/>
      <c r="AC124" s="93" t="s">
        <v>1033</v>
      </c>
      <c r="AD124" s="318" t="s">
        <v>1039</v>
      </c>
    </row>
    <row r="125" spans="1:30" ht="15.75" customHeight="1">
      <c r="A125" s="93"/>
      <c r="B125" s="93"/>
      <c r="C125" s="93"/>
      <c r="G125" s="316" t="s">
        <v>1040</v>
      </c>
      <c r="W125" s="317" t="s">
        <v>1041</v>
      </c>
      <c r="AD125" s="318" t="s">
        <v>1041</v>
      </c>
    </row>
    <row r="126" spans="1:30" ht="15.75" customHeight="1">
      <c r="G126" s="316" t="s">
        <v>1042</v>
      </c>
      <c r="W126" s="317" t="s">
        <v>1043</v>
      </c>
      <c r="AD126" s="318" t="s">
        <v>1043</v>
      </c>
    </row>
    <row r="127" spans="1:30" ht="15.75" customHeight="1">
      <c r="G127" s="316" t="s">
        <v>1044</v>
      </c>
      <c r="W127" s="317" t="s">
        <v>1045</v>
      </c>
      <c r="AD127" s="318" t="s">
        <v>1045</v>
      </c>
    </row>
    <row r="128" spans="1:30" ht="15.75" customHeight="1">
      <c r="G128" s="316" t="s">
        <v>1046</v>
      </c>
      <c r="W128" s="317" t="s">
        <v>1047</v>
      </c>
      <c r="AD128" s="318" t="s">
        <v>1047</v>
      </c>
    </row>
    <row r="129" spans="7:30" ht="15.75" customHeight="1">
      <c r="G129" s="316" t="s">
        <v>1048</v>
      </c>
      <c r="W129" s="317" t="s">
        <v>1049</v>
      </c>
      <c r="AD129" s="318" t="s">
        <v>1049</v>
      </c>
    </row>
    <row r="130" spans="7:30" ht="15.75" customHeight="1">
      <c r="G130" s="316" t="s">
        <v>1050</v>
      </c>
      <c r="W130" s="317" t="s">
        <v>1051</v>
      </c>
      <c r="AD130" s="318" t="s">
        <v>1051</v>
      </c>
    </row>
    <row r="131" spans="7:30" ht="15.75" customHeight="1">
      <c r="G131" s="316" t="s">
        <v>1052</v>
      </c>
      <c r="W131" s="317" t="s">
        <v>1053</v>
      </c>
      <c r="AD131" s="318" t="s">
        <v>1053</v>
      </c>
    </row>
    <row r="132" spans="7:30" ht="15.75" customHeight="1">
      <c r="G132" s="316" t="s">
        <v>1054</v>
      </c>
      <c r="W132" s="317" t="s">
        <v>1055</v>
      </c>
      <c r="AD132" s="318" t="s">
        <v>1055</v>
      </c>
    </row>
    <row r="133" spans="7:30" ht="15.75" customHeight="1">
      <c r="G133" s="316" t="s">
        <v>1056</v>
      </c>
      <c r="W133" s="317" t="s">
        <v>1057</v>
      </c>
      <c r="AD133" s="318" t="s">
        <v>1057</v>
      </c>
    </row>
    <row r="134" spans="7:30" ht="15.75" customHeight="1">
      <c r="G134" s="316" t="s">
        <v>1058</v>
      </c>
      <c r="W134" s="317" t="s">
        <v>1059</v>
      </c>
      <c r="AD134" s="318" t="s">
        <v>1059</v>
      </c>
    </row>
    <row r="135" spans="7:30" ht="15.75" customHeight="1">
      <c r="G135" s="316" t="s">
        <v>1060</v>
      </c>
      <c r="W135" s="317" t="s">
        <v>1061</v>
      </c>
      <c r="AD135" s="318" t="s">
        <v>1061</v>
      </c>
    </row>
    <row r="136" spans="7:30" ht="15.75" customHeight="1">
      <c r="G136" s="316" t="s">
        <v>1062</v>
      </c>
      <c r="W136" s="317" t="s">
        <v>1063</v>
      </c>
      <c r="AD136" s="318" t="s">
        <v>1063</v>
      </c>
    </row>
    <row r="137" spans="7:30" ht="15.75" customHeight="1">
      <c r="G137" s="316" t="s">
        <v>1064</v>
      </c>
      <c r="W137" s="317" t="s">
        <v>1065</v>
      </c>
      <c r="AD137" s="318" t="s">
        <v>1065</v>
      </c>
    </row>
    <row r="138" spans="7:30" ht="15.75" customHeight="1">
      <c r="G138" s="316" t="s">
        <v>1066</v>
      </c>
      <c r="W138" s="317" t="s">
        <v>1067</v>
      </c>
      <c r="AD138" s="318" t="s">
        <v>1067</v>
      </c>
    </row>
    <row r="139" spans="7:30" ht="15.75" customHeight="1">
      <c r="G139" s="316" t="s">
        <v>1068</v>
      </c>
      <c r="W139" s="317" t="s">
        <v>1069</v>
      </c>
      <c r="AD139" s="318" t="s">
        <v>1069</v>
      </c>
    </row>
    <row r="140" spans="7:30" ht="15.75" customHeight="1">
      <c r="G140" s="316" t="s">
        <v>1070</v>
      </c>
      <c r="W140" s="317" t="s">
        <v>1071</v>
      </c>
      <c r="AD140" s="318" t="s">
        <v>1071</v>
      </c>
    </row>
    <row r="141" spans="7:30" ht="15.75" customHeight="1">
      <c r="G141" s="316" t="s">
        <v>1072</v>
      </c>
      <c r="W141" s="317" t="s">
        <v>1073</v>
      </c>
      <c r="AD141" s="318" t="s">
        <v>1073</v>
      </c>
    </row>
    <row r="142" spans="7:30" ht="15.75" customHeight="1">
      <c r="G142" s="316" t="s">
        <v>1074</v>
      </c>
      <c r="W142" s="317" t="s">
        <v>1075</v>
      </c>
      <c r="AD142" s="318" t="s">
        <v>1075</v>
      </c>
    </row>
    <row r="143" spans="7:30" ht="15.75" customHeight="1">
      <c r="G143" s="316" t="s">
        <v>1076</v>
      </c>
      <c r="W143" s="317" t="s">
        <v>1077</v>
      </c>
      <c r="AD143" s="318" t="s">
        <v>1077</v>
      </c>
    </row>
    <row r="144" spans="7:30" ht="15.75" customHeight="1">
      <c r="G144" s="316" t="s">
        <v>1078</v>
      </c>
      <c r="W144" s="317" t="s">
        <v>1079</v>
      </c>
      <c r="AD144" s="318" t="s">
        <v>1079</v>
      </c>
    </row>
    <row r="145" spans="7:30" ht="15.75" customHeight="1">
      <c r="G145" s="316" t="s">
        <v>1080</v>
      </c>
      <c r="W145" s="317" t="s">
        <v>1081</v>
      </c>
      <c r="AD145" s="318" t="s">
        <v>1081</v>
      </c>
    </row>
    <row r="146" spans="7:30" ht="15.75" customHeight="1">
      <c r="G146" s="316" t="s">
        <v>1082</v>
      </c>
      <c r="W146" s="317" t="s">
        <v>1083</v>
      </c>
      <c r="AD146" s="330" t="s">
        <v>1083</v>
      </c>
    </row>
    <row r="147" spans="7:30" ht="15.75" customHeight="1">
      <c r="G147" s="316" t="s">
        <v>1084</v>
      </c>
      <c r="W147" s="317" t="s">
        <v>1085</v>
      </c>
      <c r="AD147" s="318" t="s">
        <v>1085</v>
      </c>
    </row>
    <row r="148" spans="7:30" ht="15.75" customHeight="1">
      <c r="G148" s="316" t="s">
        <v>1086</v>
      </c>
      <c r="W148" s="317" t="s">
        <v>1087</v>
      </c>
      <c r="AD148" s="318" t="s">
        <v>1087</v>
      </c>
    </row>
    <row r="149" spans="7:30" ht="15.75" customHeight="1">
      <c r="G149" s="316" t="s">
        <v>1088</v>
      </c>
      <c r="W149" s="317" t="s">
        <v>1089</v>
      </c>
      <c r="AD149" s="318" t="s">
        <v>1089</v>
      </c>
    </row>
    <row r="150" spans="7:30" ht="15.75" customHeight="1">
      <c r="G150" s="316" t="s">
        <v>1090</v>
      </c>
      <c r="W150" s="317" t="s">
        <v>1091</v>
      </c>
      <c r="AD150" s="318" t="s">
        <v>1091</v>
      </c>
    </row>
    <row r="151" spans="7:30" ht="15.75" customHeight="1">
      <c r="G151" s="316" t="s">
        <v>1092</v>
      </c>
      <c r="W151" s="317" t="s">
        <v>1093</v>
      </c>
      <c r="AD151" s="318" t="s">
        <v>1093</v>
      </c>
    </row>
    <row r="152" spans="7:30" ht="15.75" customHeight="1">
      <c r="G152" s="316" t="s">
        <v>1094</v>
      </c>
      <c r="W152" s="317" t="s">
        <v>1095</v>
      </c>
      <c r="AD152" s="318" t="s">
        <v>1095</v>
      </c>
    </row>
    <row r="153" spans="7:30" ht="15.75" customHeight="1">
      <c r="G153" s="316" t="s">
        <v>1096</v>
      </c>
      <c r="W153" s="317" t="s">
        <v>1097</v>
      </c>
      <c r="AD153" s="318" t="s">
        <v>1097</v>
      </c>
    </row>
    <row r="154" spans="7:30" ht="15.75" customHeight="1">
      <c r="G154" s="316" t="s">
        <v>1098</v>
      </c>
      <c r="W154" s="317" t="s">
        <v>1099</v>
      </c>
      <c r="AD154" s="318" t="s">
        <v>1099</v>
      </c>
    </row>
    <row r="155" spans="7:30" ht="15.75" customHeight="1">
      <c r="G155" s="316" t="s">
        <v>1100</v>
      </c>
      <c r="W155" s="317" t="s">
        <v>1101</v>
      </c>
      <c r="AD155" s="318" t="s">
        <v>1101</v>
      </c>
    </row>
    <row r="156" spans="7:30" ht="15.75" customHeight="1">
      <c r="G156" s="316" t="s">
        <v>1102</v>
      </c>
      <c r="W156" s="317" t="s">
        <v>1103</v>
      </c>
      <c r="AD156" s="318" t="s">
        <v>1103</v>
      </c>
    </row>
    <row r="157" spans="7:30" ht="15.75" customHeight="1">
      <c r="G157" s="316" t="s">
        <v>1104</v>
      </c>
      <c r="W157" s="317" t="s">
        <v>1105</v>
      </c>
      <c r="AD157" s="318" t="s">
        <v>1105</v>
      </c>
    </row>
    <row r="158" spans="7:30" ht="15.75" customHeight="1">
      <c r="G158" s="316" t="s">
        <v>1106</v>
      </c>
      <c r="W158" s="317" t="s">
        <v>1107</v>
      </c>
      <c r="AD158" s="318" t="s">
        <v>1107</v>
      </c>
    </row>
    <row r="159" spans="7:30" ht="15.75" customHeight="1">
      <c r="G159" s="316" t="s">
        <v>1108</v>
      </c>
      <c r="W159" s="317" t="s">
        <v>1109</v>
      </c>
      <c r="AD159" s="318" t="s">
        <v>1109</v>
      </c>
    </row>
    <row r="160" spans="7:30" ht="15.75" customHeight="1">
      <c r="G160" s="316" t="s">
        <v>1110</v>
      </c>
      <c r="W160" s="317" t="s">
        <v>1111</v>
      </c>
      <c r="AD160" s="318" t="s">
        <v>1111</v>
      </c>
    </row>
    <row r="161" spans="1:39" ht="15.75" customHeight="1">
      <c r="G161" s="316" t="s">
        <v>1112</v>
      </c>
      <c r="W161" s="317" t="s">
        <v>1113</v>
      </c>
      <c r="AD161" s="318" t="s">
        <v>1113</v>
      </c>
    </row>
    <row r="162" spans="1:39" ht="15.75" customHeight="1">
      <c r="G162" s="316" t="s">
        <v>1114</v>
      </c>
      <c r="W162" s="317" t="s">
        <v>1115</v>
      </c>
      <c r="AD162" s="330" t="s">
        <v>1115</v>
      </c>
    </row>
    <row r="163" spans="1:39" ht="15.75" customHeight="1">
      <c r="G163" s="316" t="s">
        <v>1116</v>
      </c>
      <c r="W163" s="317" t="s">
        <v>1117</v>
      </c>
      <c r="AD163" s="318" t="s">
        <v>1117</v>
      </c>
    </row>
    <row r="164" spans="1:39" ht="15.75" customHeight="1">
      <c r="G164" s="316" t="s">
        <v>1118</v>
      </c>
      <c r="W164" s="317" t="s">
        <v>1119</v>
      </c>
      <c r="AD164" s="318" t="s">
        <v>1119</v>
      </c>
    </row>
    <row r="165" spans="1:39" ht="15.75" customHeight="1">
      <c r="G165" s="316" t="s">
        <v>1120</v>
      </c>
      <c r="W165" s="317" t="s">
        <v>1121</v>
      </c>
      <c r="AD165" s="318" t="s">
        <v>1121</v>
      </c>
    </row>
    <row r="166" spans="1:39" ht="15.75" customHeight="1">
      <c r="G166" s="316" t="s">
        <v>1122</v>
      </c>
      <c r="W166" s="317" t="s">
        <v>1123</v>
      </c>
      <c r="AD166" s="318" t="s">
        <v>1123</v>
      </c>
    </row>
    <row r="167" spans="1:39" ht="15.75" customHeight="1">
      <c r="G167" s="316" t="s">
        <v>1124</v>
      </c>
      <c r="W167" s="317" t="s">
        <v>1125</v>
      </c>
      <c r="AD167" s="318" t="s">
        <v>1125</v>
      </c>
    </row>
    <row r="168" spans="1:39" ht="15.75" customHeight="1">
      <c r="G168" s="316" t="s">
        <v>1126</v>
      </c>
      <c r="W168" s="317" t="s">
        <v>1127</v>
      </c>
      <c r="AD168" s="318" t="s">
        <v>1127</v>
      </c>
    </row>
    <row r="169" spans="1:39" ht="15.75" customHeight="1">
      <c r="G169" s="316" t="s">
        <v>1128</v>
      </c>
      <c r="W169" s="317" t="s">
        <v>1129</v>
      </c>
      <c r="AD169" s="318" t="s">
        <v>1129</v>
      </c>
    </row>
    <row r="170" spans="1:39" ht="15.75" customHeight="1">
      <c r="G170" s="316" t="s">
        <v>1130</v>
      </c>
      <c r="W170" s="317" t="s">
        <v>1131</v>
      </c>
      <c r="AD170" s="318" t="s">
        <v>1131</v>
      </c>
    </row>
    <row r="171" spans="1:39" ht="15.75" customHeight="1">
      <c r="G171" s="316" t="s">
        <v>1132</v>
      </c>
      <c r="W171" s="317" t="s">
        <v>1133</v>
      </c>
      <c r="AD171" s="318" t="s">
        <v>1133</v>
      </c>
    </row>
    <row r="172" spans="1:39" ht="15.75" customHeight="1">
      <c r="G172" s="316" t="s">
        <v>1134</v>
      </c>
      <c r="W172" s="317" t="s">
        <v>1135</v>
      </c>
      <c r="AD172" s="318" t="s">
        <v>1135</v>
      </c>
    </row>
    <row r="173" spans="1:39" ht="15.75" customHeight="1">
      <c r="W173" s="317" t="s">
        <v>1136</v>
      </c>
      <c r="AD173" s="318" t="s">
        <v>1136</v>
      </c>
    </row>
    <row r="174" spans="1:39" ht="15.75" customHeight="1">
      <c r="W174" s="317" t="s">
        <v>1137</v>
      </c>
      <c r="AD174" s="318" t="s">
        <v>1137</v>
      </c>
    </row>
    <row r="175" spans="1:39" ht="15.75" customHeight="1">
      <c r="H175" s="1"/>
      <c r="L175" s="1"/>
      <c r="W175" s="317" t="s">
        <v>1138</v>
      </c>
      <c r="AD175" s="318" t="s">
        <v>1138</v>
      </c>
    </row>
    <row r="176" spans="1:39" ht="15.75" customHeight="1">
      <c r="A176" s="1"/>
      <c r="B176" s="1"/>
      <c r="C176" s="1"/>
      <c r="D176" s="1"/>
      <c r="E176" s="1"/>
      <c r="F176" s="1"/>
      <c r="G176" s="1"/>
      <c r="H176" s="1"/>
      <c r="I176" s="1"/>
      <c r="J176" s="1"/>
      <c r="K176" s="1"/>
      <c r="L176" s="1"/>
      <c r="M176" s="1"/>
      <c r="N176" s="1"/>
      <c r="O176" s="1"/>
      <c r="P176" s="1"/>
      <c r="Q176" s="1"/>
      <c r="R176" s="1"/>
      <c r="S176" s="1"/>
      <c r="T176" s="1"/>
      <c r="U176" s="1"/>
      <c r="V176" s="1"/>
      <c r="W176" s="317"/>
      <c r="X176" s="1"/>
      <c r="Y176" s="1"/>
      <c r="Z176" s="1"/>
      <c r="AA176" s="1"/>
      <c r="AB176" s="1"/>
      <c r="AC176" s="1"/>
      <c r="AD176" s="318"/>
      <c r="AE176" s="1"/>
      <c r="AF176" s="1"/>
      <c r="AG176" s="1"/>
      <c r="AH176" s="1"/>
      <c r="AI176" s="1"/>
      <c r="AJ176" s="1"/>
      <c r="AK176" s="1"/>
      <c r="AL176" s="1"/>
      <c r="AM176" s="1"/>
    </row>
    <row r="177" spans="1:39" ht="15.75" customHeight="1">
      <c r="A177" s="1"/>
      <c r="B177" s="1"/>
      <c r="C177" s="1"/>
      <c r="D177" s="1"/>
      <c r="E177" s="1"/>
      <c r="F177" s="1"/>
      <c r="G177" s="1"/>
      <c r="H177" s="1"/>
      <c r="I177" s="1"/>
      <c r="J177" s="1"/>
      <c r="K177" s="1"/>
      <c r="L177" s="1"/>
      <c r="M177" s="1"/>
      <c r="N177" s="1"/>
      <c r="O177" s="1"/>
      <c r="P177" s="1"/>
      <c r="Q177" s="1"/>
      <c r="R177" s="1"/>
      <c r="S177" s="1"/>
      <c r="T177" s="1"/>
      <c r="U177" s="1"/>
      <c r="V177" s="1"/>
      <c r="W177" s="317"/>
      <c r="X177" s="1"/>
      <c r="Y177" s="1"/>
      <c r="Z177" s="1"/>
      <c r="AA177" s="1"/>
      <c r="AB177" s="1"/>
      <c r="AC177" s="1"/>
      <c r="AD177" s="318"/>
      <c r="AE177" s="1"/>
      <c r="AF177" s="1"/>
      <c r="AG177" s="1"/>
      <c r="AH177" s="1"/>
      <c r="AI177" s="1"/>
      <c r="AJ177" s="1"/>
      <c r="AK177" s="1"/>
      <c r="AL177" s="1"/>
      <c r="AM177" s="1"/>
    </row>
    <row r="178" spans="1:39" ht="15.75" customHeight="1">
      <c r="G178" s="316" t="s">
        <v>1139</v>
      </c>
      <c r="H178" s="1"/>
      <c r="W178" s="317" t="s">
        <v>1140</v>
      </c>
      <c r="AD178" s="318" t="s">
        <v>1140</v>
      </c>
    </row>
    <row r="179" spans="1:39" ht="15.75" customHeight="1">
      <c r="G179" s="316" t="s">
        <v>1141</v>
      </c>
      <c r="H179" s="1"/>
      <c r="W179" s="317" t="s">
        <v>1142</v>
      </c>
      <c r="AD179" s="318" t="s">
        <v>1142</v>
      </c>
    </row>
    <row r="180" spans="1:39" ht="15.75" customHeight="1">
      <c r="G180" s="316" t="s">
        <v>1143</v>
      </c>
      <c r="H180" s="1"/>
      <c r="W180" s="317" t="s">
        <v>1144</v>
      </c>
      <c r="AD180" s="318" t="s">
        <v>1144</v>
      </c>
    </row>
    <row r="181" spans="1:39" ht="15.75" customHeight="1">
      <c r="G181" s="316" t="s">
        <v>1145</v>
      </c>
      <c r="H181" s="1"/>
      <c r="L181" s="1"/>
      <c r="W181" s="317" t="s">
        <v>1146</v>
      </c>
      <c r="AD181" s="318" t="s">
        <v>1146</v>
      </c>
    </row>
    <row r="182" spans="1:39" ht="15.75" customHeight="1">
      <c r="G182" s="316" t="s">
        <v>1147</v>
      </c>
      <c r="H182" s="1"/>
      <c r="W182" s="317" t="s">
        <v>1148</v>
      </c>
      <c r="AD182" s="318" t="s">
        <v>1148</v>
      </c>
    </row>
    <row r="183" spans="1:39" ht="15.75" customHeight="1">
      <c r="G183" s="316" t="s">
        <v>1149</v>
      </c>
      <c r="H183" s="1"/>
      <c r="W183" s="317" t="s">
        <v>1150</v>
      </c>
      <c r="AD183" s="318" t="s">
        <v>1150</v>
      </c>
    </row>
    <row r="184" spans="1:39" ht="15.75" customHeight="1">
      <c r="G184" s="316" t="s">
        <v>1151</v>
      </c>
      <c r="W184" s="317" t="s">
        <v>1152</v>
      </c>
      <c r="AD184" s="318" t="s">
        <v>1152</v>
      </c>
    </row>
    <row r="185" spans="1:39" ht="15.75" customHeight="1">
      <c r="G185" s="316" t="s">
        <v>1153</v>
      </c>
      <c r="W185" s="317" t="s">
        <v>1154</v>
      </c>
      <c r="AD185" s="318" t="s">
        <v>1154</v>
      </c>
    </row>
    <row r="186" spans="1:39" ht="15.75" customHeight="1">
      <c r="G186" s="316" t="s">
        <v>1155</v>
      </c>
      <c r="W186" s="317" t="s">
        <v>1156</v>
      </c>
      <c r="AD186" s="318" t="s">
        <v>1156</v>
      </c>
    </row>
    <row r="187" spans="1:39" ht="15.75" customHeight="1">
      <c r="G187" s="316" t="s">
        <v>1157</v>
      </c>
      <c r="W187" s="317" t="s">
        <v>1158</v>
      </c>
      <c r="AD187" s="318" t="s">
        <v>1158</v>
      </c>
    </row>
    <row r="188" spans="1:39" ht="15.75" customHeight="1">
      <c r="G188" s="316" t="s">
        <v>1159</v>
      </c>
      <c r="W188" s="317" t="s">
        <v>1160</v>
      </c>
      <c r="AD188" s="318" t="s">
        <v>1160</v>
      </c>
    </row>
    <row r="189" spans="1:39" ht="15.75" customHeight="1">
      <c r="G189" s="316" t="s">
        <v>1161</v>
      </c>
      <c r="W189" s="317" t="s">
        <v>1162</v>
      </c>
      <c r="AD189" s="318" t="s">
        <v>1162</v>
      </c>
    </row>
    <row r="190" spans="1:39" ht="15.75" customHeight="1">
      <c r="G190" s="316" t="s">
        <v>1163</v>
      </c>
      <c r="W190" s="317" t="s">
        <v>1164</v>
      </c>
      <c r="AD190" s="318" t="s">
        <v>1164</v>
      </c>
    </row>
    <row r="191" spans="1:39" ht="15.75" customHeight="1">
      <c r="G191" s="316" t="s">
        <v>1165</v>
      </c>
      <c r="W191" s="317" t="s">
        <v>1166</v>
      </c>
      <c r="AD191" s="318" t="s">
        <v>1166</v>
      </c>
    </row>
    <row r="192" spans="1:39" ht="15.75" customHeight="1">
      <c r="G192" s="316" t="s">
        <v>1167</v>
      </c>
      <c r="W192" s="317" t="s">
        <v>1168</v>
      </c>
      <c r="AD192" s="318" t="s">
        <v>1168</v>
      </c>
    </row>
    <row r="193" spans="1:39" ht="15.75" customHeight="1">
      <c r="G193" s="316" t="s">
        <v>1169</v>
      </c>
      <c r="W193" s="317" t="s">
        <v>1170</v>
      </c>
      <c r="AD193" s="318" t="s">
        <v>1170</v>
      </c>
    </row>
    <row r="194" spans="1:39" ht="15.75" customHeight="1">
      <c r="G194" s="316" t="s">
        <v>1171</v>
      </c>
      <c r="W194" s="317" t="s">
        <v>1172</v>
      </c>
      <c r="AD194" s="318" t="s">
        <v>1172</v>
      </c>
    </row>
    <row r="195" spans="1:39" ht="15.75" customHeight="1">
      <c r="A195" s="331"/>
      <c r="B195" s="331"/>
      <c r="C195" s="331"/>
      <c r="D195" s="331"/>
      <c r="E195" s="331"/>
      <c r="F195" s="331"/>
      <c r="G195" s="332" t="s">
        <v>1173</v>
      </c>
      <c r="H195" s="331"/>
      <c r="I195" s="331"/>
      <c r="J195" s="331"/>
      <c r="K195" s="331"/>
      <c r="L195" s="331"/>
      <c r="M195" s="331"/>
      <c r="N195" s="331"/>
      <c r="O195" s="331"/>
      <c r="P195" s="331"/>
      <c r="Q195" s="331"/>
      <c r="R195" s="331"/>
      <c r="S195" s="331"/>
      <c r="T195" s="331"/>
      <c r="U195" s="331"/>
      <c r="V195" s="331"/>
      <c r="W195" s="333" t="s">
        <v>1174</v>
      </c>
      <c r="X195" s="331"/>
      <c r="Y195" s="331"/>
      <c r="Z195" s="331"/>
      <c r="AA195" s="331"/>
      <c r="AB195" s="331"/>
      <c r="AC195" s="331"/>
      <c r="AD195" s="328" t="s">
        <v>1174</v>
      </c>
      <c r="AE195" s="331"/>
      <c r="AF195" s="331"/>
      <c r="AG195" s="331"/>
      <c r="AH195" s="331"/>
      <c r="AI195" s="331"/>
      <c r="AJ195" s="331"/>
      <c r="AK195" s="331"/>
      <c r="AL195" s="331"/>
      <c r="AM195" s="331"/>
    </row>
    <row r="196" spans="1:39" ht="15.75" customHeight="1">
      <c r="G196" s="316" t="s">
        <v>1175</v>
      </c>
      <c r="W196" s="317" t="s">
        <v>1176</v>
      </c>
      <c r="AD196" s="318" t="s">
        <v>1176</v>
      </c>
    </row>
    <row r="197" spans="1:39" ht="15.75" customHeight="1">
      <c r="G197" s="316" t="s">
        <v>1177</v>
      </c>
      <c r="W197" s="317" t="s">
        <v>1178</v>
      </c>
      <c r="AD197" s="318" t="s">
        <v>1178</v>
      </c>
    </row>
    <row r="198" spans="1:39" ht="15.75" customHeight="1">
      <c r="G198" s="316" t="s">
        <v>1179</v>
      </c>
      <c r="W198" s="317" t="s">
        <v>1180</v>
      </c>
      <c r="AD198" s="318" t="s">
        <v>1180</v>
      </c>
    </row>
    <row r="199" spans="1:39" ht="15.75" customHeight="1">
      <c r="G199" s="316" t="s">
        <v>1181</v>
      </c>
      <c r="W199" s="317" t="s">
        <v>1182</v>
      </c>
      <c r="AD199" s="318" t="s">
        <v>1182</v>
      </c>
    </row>
    <row r="200" spans="1:39" ht="15.75" customHeight="1">
      <c r="G200" s="316" t="s">
        <v>1183</v>
      </c>
      <c r="W200" s="317" t="s">
        <v>1184</v>
      </c>
      <c r="AD200" s="318" t="s">
        <v>1184</v>
      </c>
    </row>
    <row r="201" spans="1:39" ht="15.75" customHeight="1">
      <c r="G201" s="316" t="s">
        <v>1185</v>
      </c>
      <c r="W201" s="317" t="s">
        <v>1186</v>
      </c>
      <c r="AD201" s="318" t="s">
        <v>1186</v>
      </c>
    </row>
    <row r="202" spans="1:39" ht="15.75" customHeight="1">
      <c r="G202" s="316" t="s">
        <v>1187</v>
      </c>
      <c r="W202" s="317" t="s">
        <v>1188</v>
      </c>
      <c r="AD202" s="318" t="s">
        <v>1188</v>
      </c>
    </row>
    <row r="203" spans="1:39" ht="15.75" customHeight="1">
      <c r="G203" s="316" t="s">
        <v>1189</v>
      </c>
      <c r="W203" s="317" t="s">
        <v>1190</v>
      </c>
      <c r="AD203" s="318" t="s">
        <v>1190</v>
      </c>
    </row>
    <row r="204" spans="1:39" ht="15.75" customHeight="1">
      <c r="G204" s="316" t="s">
        <v>1191</v>
      </c>
      <c r="W204" s="317" t="s">
        <v>1192</v>
      </c>
      <c r="AD204" s="318" t="s">
        <v>1192</v>
      </c>
    </row>
    <row r="205" spans="1:39" ht="15.75" customHeight="1">
      <c r="G205" s="316" t="s">
        <v>1193</v>
      </c>
      <c r="W205" s="317" t="s">
        <v>1194</v>
      </c>
      <c r="AD205" s="318" t="s">
        <v>1194</v>
      </c>
    </row>
    <row r="206" spans="1:39" ht="15.75" customHeight="1">
      <c r="G206" s="316" t="s">
        <v>1195</v>
      </c>
      <c r="W206" s="317" t="s">
        <v>1196</v>
      </c>
      <c r="AD206" s="318" t="s">
        <v>1196</v>
      </c>
    </row>
    <row r="207" spans="1:39" ht="15.75" customHeight="1">
      <c r="G207" s="316" t="s">
        <v>1197</v>
      </c>
      <c r="W207" s="317" t="s">
        <v>1198</v>
      </c>
      <c r="AD207" s="318" t="s">
        <v>1198</v>
      </c>
    </row>
    <row r="208" spans="1:39" ht="15.75" customHeight="1">
      <c r="G208" s="316" t="s">
        <v>1199</v>
      </c>
      <c r="W208" s="317" t="s">
        <v>1200</v>
      </c>
      <c r="AD208" s="318" t="s">
        <v>1200</v>
      </c>
    </row>
    <row r="209" spans="7:30" ht="15.75" customHeight="1">
      <c r="G209" s="316" t="s">
        <v>1201</v>
      </c>
      <c r="W209" s="317" t="s">
        <v>1202</v>
      </c>
      <c r="AD209" s="318" t="s">
        <v>1202</v>
      </c>
    </row>
    <row r="210" spans="7:30" ht="15.75" customHeight="1">
      <c r="G210" s="316" t="s">
        <v>1203</v>
      </c>
      <c r="W210" s="317" t="s">
        <v>1204</v>
      </c>
      <c r="AD210" s="318" t="s">
        <v>1204</v>
      </c>
    </row>
    <row r="211" spans="7:30" ht="15.75" customHeight="1">
      <c r="G211" s="316" t="s">
        <v>1205</v>
      </c>
      <c r="W211" s="317" t="s">
        <v>1206</v>
      </c>
      <c r="AD211" s="318" t="s">
        <v>1206</v>
      </c>
    </row>
    <row r="212" spans="7:30" ht="15.75" customHeight="1">
      <c r="G212" s="316" t="s">
        <v>1207</v>
      </c>
      <c r="W212" s="317" t="s">
        <v>1208</v>
      </c>
      <c r="AD212" s="318" t="s">
        <v>1208</v>
      </c>
    </row>
    <row r="213" spans="7:30" ht="15.75" customHeight="1">
      <c r="G213" s="316" t="s">
        <v>1209</v>
      </c>
      <c r="W213" s="317" t="s">
        <v>1210</v>
      </c>
      <c r="AD213" s="318" t="s">
        <v>1210</v>
      </c>
    </row>
    <row r="214" spans="7:30" ht="15.75" customHeight="1">
      <c r="G214" s="316" t="s">
        <v>1211</v>
      </c>
      <c r="W214" s="317" t="s">
        <v>1212</v>
      </c>
      <c r="AD214" s="318" t="s">
        <v>1212</v>
      </c>
    </row>
    <row r="215" spans="7:30" ht="15.75" customHeight="1">
      <c r="G215" s="316" t="s">
        <v>1213</v>
      </c>
      <c r="W215" s="334"/>
      <c r="AD215" s="335"/>
    </row>
    <row r="216" spans="7:30" ht="15.75" customHeight="1">
      <c r="G216" s="316" t="s">
        <v>1214</v>
      </c>
      <c r="W216" s="334"/>
    </row>
    <row r="217" spans="7:30" ht="15.75" customHeight="1">
      <c r="G217" s="316" t="s">
        <v>1215</v>
      </c>
      <c r="W217" s="334"/>
    </row>
    <row r="218" spans="7:30" ht="15.75" customHeight="1">
      <c r="G218" s="316" t="s">
        <v>1216</v>
      </c>
      <c r="W218" s="334"/>
    </row>
    <row r="219" spans="7:30" ht="15.75" customHeight="1">
      <c r="G219" s="316" t="s">
        <v>1217</v>
      </c>
      <c r="W219" s="334"/>
    </row>
    <row r="220" spans="7:30" ht="15.75" customHeight="1">
      <c r="G220" s="316" t="s">
        <v>1218</v>
      </c>
      <c r="W220" s="334"/>
    </row>
    <row r="221" spans="7:30" ht="15.75" customHeight="1">
      <c r="G221" s="316" t="s">
        <v>1219</v>
      </c>
      <c r="W221" s="334"/>
    </row>
    <row r="222" spans="7:30" ht="15.75" customHeight="1">
      <c r="G222" s="316" t="s">
        <v>1220</v>
      </c>
      <c r="W222" s="334"/>
    </row>
    <row r="223" spans="7:30" ht="15.75" customHeight="1">
      <c r="G223" s="316" t="s">
        <v>1221</v>
      </c>
      <c r="W223" s="334"/>
    </row>
    <row r="224" spans="7:30" ht="15.75" customHeight="1">
      <c r="G224" s="316" t="s">
        <v>1222</v>
      </c>
      <c r="W224" s="334"/>
    </row>
    <row r="225" spans="1:39" ht="15.75" customHeight="1">
      <c r="G225" s="316" t="s">
        <v>1223</v>
      </c>
      <c r="W225" s="334"/>
    </row>
    <row r="226" spans="1:39" ht="15.75" customHeight="1">
      <c r="G226" s="316" t="s">
        <v>1224</v>
      </c>
      <c r="W226" s="334"/>
    </row>
    <row r="227" spans="1:39" ht="15.75" customHeight="1">
      <c r="G227" s="316" t="s">
        <v>1225</v>
      </c>
      <c r="W227" s="334"/>
    </row>
    <row r="228" spans="1:39" ht="15.75" customHeight="1">
      <c r="G228" s="316" t="s">
        <v>1226</v>
      </c>
      <c r="W228" s="334"/>
    </row>
    <row r="229" spans="1:39" ht="15.75" customHeight="1">
      <c r="G229" s="316" t="s">
        <v>1227</v>
      </c>
      <c r="W229" s="334"/>
    </row>
    <row r="230" spans="1:39" ht="15.75" customHeight="1">
      <c r="A230" s="331"/>
      <c r="B230" s="331"/>
      <c r="C230" s="331"/>
      <c r="D230" s="331"/>
      <c r="E230" s="331"/>
      <c r="F230" s="331"/>
      <c r="G230" s="332" t="s">
        <v>1228</v>
      </c>
      <c r="H230" s="331"/>
      <c r="I230" s="331"/>
      <c r="J230" s="331"/>
      <c r="K230" s="331"/>
      <c r="L230" s="331"/>
      <c r="M230" s="331"/>
      <c r="N230" s="331"/>
      <c r="O230" s="331"/>
      <c r="P230" s="331"/>
      <c r="Q230" s="331"/>
      <c r="R230" s="331"/>
      <c r="S230" s="331"/>
      <c r="T230" s="331"/>
      <c r="U230" s="331"/>
      <c r="V230" s="331"/>
      <c r="W230" s="336"/>
      <c r="X230" s="331"/>
      <c r="Y230" s="331"/>
      <c r="Z230" s="331"/>
      <c r="AA230" s="331"/>
      <c r="AB230" s="331"/>
      <c r="AC230" s="331"/>
      <c r="AD230" s="331"/>
      <c r="AE230" s="331"/>
      <c r="AF230" s="331"/>
      <c r="AG230" s="331"/>
      <c r="AH230" s="331"/>
      <c r="AI230" s="331"/>
      <c r="AJ230" s="331"/>
      <c r="AK230" s="331"/>
      <c r="AL230" s="331"/>
      <c r="AM230" s="331"/>
    </row>
    <row r="231" spans="1:39" ht="15.75" customHeight="1">
      <c r="G231" s="316" t="s">
        <v>1229</v>
      </c>
      <c r="W231" s="334"/>
    </row>
    <row r="232" spans="1:39" ht="15.75" customHeight="1">
      <c r="G232" s="316" t="s">
        <v>1230</v>
      </c>
      <c r="W232" s="334"/>
    </row>
    <row r="233" spans="1:39" ht="15.75" customHeight="1">
      <c r="G233" s="316" t="s">
        <v>1231</v>
      </c>
      <c r="W233" s="334"/>
    </row>
    <row r="234" spans="1:39" ht="15.75" customHeight="1">
      <c r="G234" s="316" t="s">
        <v>1232</v>
      </c>
      <c r="W234" s="334"/>
    </row>
    <row r="235" spans="1:39" ht="15.75" customHeight="1">
      <c r="G235" s="316" t="s">
        <v>1233</v>
      </c>
      <c r="W235" s="334"/>
    </row>
    <row r="236" spans="1:39" ht="15.75" customHeight="1">
      <c r="G236" s="316" t="s">
        <v>1234</v>
      </c>
      <c r="W236" s="334"/>
    </row>
    <row r="237" spans="1:39" ht="15.75" customHeight="1">
      <c r="G237" s="316" t="s">
        <v>1235</v>
      </c>
      <c r="W237" s="334"/>
    </row>
    <row r="238" spans="1:39" ht="15.75" customHeight="1">
      <c r="G238" s="316" t="s">
        <v>1236</v>
      </c>
      <c r="W238" s="334"/>
    </row>
    <row r="239" spans="1:39" ht="15.75" customHeight="1">
      <c r="G239" s="316" t="s">
        <v>1237</v>
      </c>
      <c r="W239" s="334"/>
    </row>
    <row r="240" spans="1:39" ht="15.75" customHeight="1">
      <c r="G240" s="316" t="s">
        <v>1238</v>
      </c>
      <c r="W240" s="334"/>
    </row>
    <row r="241" spans="1:39" ht="15.75" customHeight="1">
      <c r="G241" s="316" t="s">
        <v>1239</v>
      </c>
      <c r="W241" s="334"/>
    </row>
    <row r="242" spans="1:39" ht="15.75" customHeight="1">
      <c r="G242" s="316" t="s">
        <v>1240</v>
      </c>
      <c r="W242" s="334"/>
    </row>
    <row r="243" spans="1:39" ht="15.75" customHeight="1">
      <c r="G243" s="316" t="s">
        <v>1241</v>
      </c>
      <c r="W243" s="334"/>
    </row>
    <row r="244" spans="1:39" ht="15.75" customHeight="1">
      <c r="G244" s="316" t="s">
        <v>1242</v>
      </c>
      <c r="W244" s="334"/>
    </row>
    <row r="245" spans="1:39" ht="15.75" customHeight="1">
      <c r="G245" s="316" t="s">
        <v>1243</v>
      </c>
      <c r="W245" s="334"/>
    </row>
    <row r="246" spans="1:39" ht="15.75" customHeight="1">
      <c r="G246" s="316" t="s">
        <v>1244</v>
      </c>
      <c r="W246" s="334"/>
    </row>
    <row r="247" spans="1:39" ht="15.75" customHeight="1">
      <c r="G247" s="316" t="s">
        <v>1245</v>
      </c>
      <c r="W247" s="334"/>
    </row>
    <row r="248" spans="1:39" ht="15.75" customHeight="1">
      <c r="G248" s="316" t="s">
        <v>1246</v>
      </c>
      <c r="W248" s="334"/>
    </row>
    <row r="249" spans="1:39" ht="15.75" customHeight="1">
      <c r="G249" s="316" t="s">
        <v>1247</v>
      </c>
      <c r="W249" s="334"/>
    </row>
    <row r="250" spans="1:39" ht="15.75" customHeight="1">
      <c r="G250" s="316" t="s">
        <v>1248</v>
      </c>
      <c r="W250" s="334"/>
    </row>
    <row r="251" spans="1:39" ht="15.75" customHeight="1">
      <c r="G251" s="316" t="s">
        <v>1249</v>
      </c>
      <c r="W251" s="334"/>
    </row>
    <row r="252" spans="1:39" ht="15.75" customHeight="1">
      <c r="G252" s="316" t="s">
        <v>1250</v>
      </c>
      <c r="W252" s="334"/>
    </row>
    <row r="253" spans="1:39" ht="15.75" customHeight="1">
      <c r="G253" s="316" t="s">
        <v>1251</v>
      </c>
      <c r="W253" s="334"/>
    </row>
    <row r="254" spans="1:39" ht="15.75" customHeight="1">
      <c r="G254" s="316" t="s">
        <v>1252</v>
      </c>
      <c r="W254" s="334"/>
    </row>
    <row r="255" spans="1:39" ht="15.75" customHeight="1">
      <c r="G255" s="316" t="s">
        <v>1253</v>
      </c>
      <c r="W255" s="334"/>
    </row>
    <row r="256" spans="1:39" ht="15.75" customHeight="1">
      <c r="A256" s="331"/>
      <c r="B256" s="331"/>
      <c r="C256" s="331"/>
      <c r="D256" s="331"/>
      <c r="E256" s="331"/>
      <c r="F256" s="331"/>
      <c r="G256" s="332" t="s">
        <v>1254</v>
      </c>
      <c r="H256" s="331"/>
      <c r="I256" s="331"/>
      <c r="J256" s="331"/>
      <c r="K256" s="331"/>
      <c r="L256" s="331"/>
      <c r="M256" s="331"/>
      <c r="N256" s="331"/>
      <c r="O256" s="331"/>
      <c r="P256" s="331"/>
      <c r="Q256" s="331"/>
      <c r="R256" s="331"/>
      <c r="S256" s="331"/>
      <c r="T256" s="331"/>
      <c r="U256" s="331"/>
      <c r="V256" s="331"/>
      <c r="W256" s="336"/>
      <c r="X256" s="331"/>
      <c r="Y256" s="331"/>
      <c r="Z256" s="331"/>
      <c r="AA256" s="331"/>
      <c r="AB256" s="331"/>
      <c r="AC256" s="331"/>
      <c r="AD256" s="331"/>
      <c r="AE256" s="331"/>
      <c r="AF256" s="331"/>
      <c r="AG256" s="331"/>
      <c r="AH256" s="331"/>
      <c r="AI256" s="331"/>
      <c r="AJ256" s="331"/>
      <c r="AK256" s="331"/>
      <c r="AL256" s="331"/>
      <c r="AM256" s="331"/>
    </row>
    <row r="257" spans="7:23" ht="15.75" customHeight="1">
      <c r="G257" s="316" t="s">
        <v>1255</v>
      </c>
      <c r="W257" s="334"/>
    </row>
    <row r="258" spans="7:23" ht="15.75" customHeight="1">
      <c r="G258" s="316" t="s">
        <v>1256</v>
      </c>
      <c r="W258" s="334"/>
    </row>
    <row r="259" spans="7:23" ht="15.75" customHeight="1">
      <c r="G259" s="316" t="s">
        <v>1257</v>
      </c>
      <c r="W259" s="334"/>
    </row>
    <row r="260" spans="7:23" ht="15.75" customHeight="1">
      <c r="G260" s="316" t="s">
        <v>1258</v>
      </c>
      <c r="W260" s="334"/>
    </row>
    <row r="261" spans="7:23" ht="15.75" customHeight="1">
      <c r="G261" s="316" t="s">
        <v>1259</v>
      </c>
      <c r="W261" s="334"/>
    </row>
    <row r="262" spans="7:23" ht="15.75" customHeight="1">
      <c r="G262" s="316" t="s">
        <v>1260</v>
      </c>
      <c r="W262" s="334"/>
    </row>
    <row r="263" spans="7:23" ht="15.75" customHeight="1">
      <c r="G263" s="316" t="s">
        <v>1261</v>
      </c>
      <c r="W263" s="334"/>
    </row>
    <row r="264" spans="7:23" ht="15.75" customHeight="1">
      <c r="G264" s="316" t="s">
        <v>1262</v>
      </c>
      <c r="W264" s="334"/>
    </row>
    <row r="265" spans="7:23" ht="15.75" customHeight="1">
      <c r="G265" s="316" t="s">
        <v>1263</v>
      </c>
      <c r="W265" s="334"/>
    </row>
    <row r="266" spans="7:23" ht="15.75" customHeight="1">
      <c r="G266" s="316" t="s">
        <v>1264</v>
      </c>
      <c r="W266" s="334"/>
    </row>
    <row r="267" spans="7:23" ht="15.75" customHeight="1">
      <c r="G267" s="316" t="s">
        <v>1265</v>
      </c>
      <c r="W267" s="334"/>
    </row>
    <row r="268" spans="7:23" ht="15.75" customHeight="1">
      <c r="G268" s="316" t="s">
        <v>1266</v>
      </c>
      <c r="W268" s="334"/>
    </row>
    <row r="269" spans="7:23" ht="15.75" customHeight="1">
      <c r="G269" s="316" t="s">
        <v>1267</v>
      </c>
      <c r="W269" s="334"/>
    </row>
    <row r="270" spans="7:23" ht="15.75" customHeight="1">
      <c r="G270" s="316" t="s">
        <v>1268</v>
      </c>
      <c r="W270" s="334"/>
    </row>
    <row r="271" spans="7:23" ht="15.75" customHeight="1">
      <c r="G271" s="316" t="s">
        <v>1269</v>
      </c>
      <c r="W271" s="334"/>
    </row>
    <row r="272" spans="7:23" ht="15.75" customHeight="1">
      <c r="G272" s="316" t="s">
        <v>1270</v>
      </c>
      <c r="W272" s="334"/>
    </row>
    <row r="273" spans="1:39" ht="15.75" customHeight="1">
      <c r="G273" s="316" t="s">
        <v>1271</v>
      </c>
      <c r="W273" s="334"/>
    </row>
    <row r="274" spans="1:39" ht="15.75" customHeight="1">
      <c r="G274" s="316" t="s">
        <v>1272</v>
      </c>
      <c r="W274" s="334"/>
    </row>
    <row r="275" spans="1:39" ht="15.75" customHeight="1">
      <c r="G275" s="316" t="s">
        <v>1273</v>
      </c>
      <c r="W275" s="334"/>
    </row>
    <row r="276" spans="1:39" ht="15.75" customHeight="1">
      <c r="G276" s="316" t="s">
        <v>1274</v>
      </c>
      <c r="W276" s="334"/>
    </row>
    <row r="277" spans="1:39" ht="15.75" customHeight="1">
      <c r="G277" s="316" t="s">
        <v>1275</v>
      </c>
      <c r="W277" s="334"/>
    </row>
    <row r="278" spans="1:39" ht="15.75" customHeight="1">
      <c r="G278" s="316" t="s">
        <v>1276</v>
      </c>
      <c r="W278" s="334"/>
    </row>
    <row r="279" spans="1:39" ht="15.75" customHeight="1">
      <c r="G279" s="316" t="s">
        <v>1277</v>
      </c>
      <c r="W279" s="334"/>
    </row>
    <row r="280" spans="1:39" ht="15.75" customHeight="1">
      <c r="G280" s="316" t="s">
        <v>1278</v>
      </c>
      <c r="W280" s="334"/>
    </row>
    <row r="281" spans="1:39" ht="15.75" customHeight="1">
      <c r="G281" s="316" t="s">
        <v>1279</v>
      </c>
      <c r="W281" s="334"/>
    </row>
    <row r="282" spans="1:39" ht="15.75" customHeight="1">
      <c r="A282" s="331"/>
      <c r="B282" s="331"/>
      <c r="C282" s="331"/>
      <c r="D282" s="331"/>
      <c r="E282" s="331"/>
      <c r="F282" s="331"/>
      <c r="G282" s="332" t="s">
        <v>1280</v>
      </c>
      <c r="H282" s="331"/>
      <c r="I282" s="331"/>
      <c r="J282" s="331"/>
      <c r="K282" s="331"/>
      <c r="L282" s="331"/>
      <c r="M282" s="331"/>
      <c r="N282" s="331"/>
      <c r="O282" s="331"/>
      <c r="P282" s="331"/>
      <c r="Q282" s="331"/>
      <c r="R282" s="331"/>
      <c r="S282" s="331"/>
      <c r="T282" s="331"/>
      <c r="U282" s="331"/>
      <c r="V282" s="331"/>
      <c r="W282" s="336"/>
      <c r="X282" s="331"/>
      <c r="Y282" s="331"/>
      <c r="Z282" s="331"/>
      <c r="AA282" s="331"/>
      <c r="AB282" s="331"/>
      <c r="AC282" s="331"/>
      <c r="AD282" s="331"/>
      <c r="AE282" s="331"/>
      <c r="AF282" s="331"/>
      <c r="AG282" s="331"/>
      <c r="AH282" s="331"/>
      <c r="AI282" s="331"/>
      <c r="AJ282" s="331"/>
      <c r="AK282" s="331"/>
      <c r="AL282" s="331"/>
      <c r="AM282" s="331"/>
    </row>
    <row r="283" spans="1:39" ht="15.75" customHeight="1">
      <c r="G283" s="316" t="s">
        <v>1281</v>
      </c>
      <c r="W283" s="334"/>
    </row>
    <row r="284" spans="1:39" ht="15.75" customHeight="1">
      <c r="G284" s="316" t="s">
        <v>1282</v>
      </c>
      <c r="W284" s="334"/>
    </row>
    <row r="285" spans="1:39" ht="15.75" customHeight="1">
      <c r="G285" s="316" t="s">
        <v>1283</v>
      </c>
      <c r="W285" s="334"/>
    </row>
    <row r="286" spans="1:39" ht="15.75" customHeight="1">
      <c r="G286" s="316" t="s">
        <v>1284</v>
      </c>
      <c r="W286" s="334"/>
    </row>
    <row r="287" spans="1:39" ht="15.75" customHeight="1">
      <c r="G287" s="316" t="s">
        <v>1285</v>
      </c>
      <c r="W287" s="334"/>
    </row>
    <row r="288" spans="1:39" ht="15.75" customHeight="1">
      <c r="G288" s="316" t="s">
        <v>1286</v>
      </c>
      <c r="W288" s="334"/>
    </row>
    <row r="289" spans="7:23" ht="15.75" customHeight="1">
      <c r="G289" s="316" t="s">
        <v>1287</v>
      </c>
      <c r="W289" s="334"/>
    </row>
    <row r="290" spans="7:23" ht="15.75" customHeight="1">
      <c r="G290" s="316" t="s">
        <v>1288</v>
      </c>
      <c r="W290" s="334"/>
    </row>
    <row r="291" spans="7:23" ht="15.75" customHeight="1">
      <c r="G291" s="316" t="s">
        <v>1289</v>
      </c>
      <c r="W291" s="334"/>
    </row>
    <row r="292" spans="7:23" ht="15.75" customHeight="1">
      <c r="G292" s="316" t="s">
        <v>1290</v>
      </c>
      <c r="W292" s="334"/>
    </row>
    <row r="293" spans="7:23" ht="15.75" customHeight="1">
      <c r="G293" s="316" t="s">
        <v>1291</v>
      </c>
      <c r="W293" s="334"/>
    </row>
    <row r="294" spans="7:23" ht="15.75" customHeight="1">
      <c r="G294" s="316" t="s">
        <v>1292</v>
      </c>
      <c r="W294" s="334"/>
    </row>
    <row r="295" spans="7:23" ht="15.75" customHeight="1">
      <c r="G295" s="316" t="s">
        <v>1293</v>
      </c>
      <c r="W295" s="334"/>
    </row>
    <row r="296" spans="7:23" ht="15.75" customHeight="1">
      <c r="G296" s="316" t="s">
        <v>1294</v>
      </c>
      <c r="W296" s="334"/>
    </row>
    <row r="297" spans="7:23" ht="15.75" customHeight="1">
      <c r="G297" s="316" t="s">
        <v>1295</v>
      </c>
      <c r="W297" s="334"/>
    </row>
    <row r="298" spans="7:23" ht="15.75" customHeight="1">
      <c r="G298" s="316" t="s">
        <v>1296</v>
      </c>
      <c r="W298" s="334"/>
    </row>
    <row r="299" spans="7:23" ht="15.75" customHeight="1">
      <c r="G299" s="316" t="s">
        <v>1297</v>
      </c>
      <c r="W299" s="334"/>
    </row>
    <row r="300" spans="7:23" ht="15.75" customHeight="1">
      <c r="G300" s="316" t="s">
        <v>1298</v>
      </c>
      <c r="W300" s="334"/>
    </row>
    <row r="301" spans="7:23" ht="15.75" customHeight="1">
      <c r="G301" s="316" t="s">
        <v>1299</v>
      </c>
      <c r="W301" s="334"/>
    </row>
    <row r="302" spans="7:23" ht="15.75" customHeight="1">
      <c r="G302" s="316" t="s">
        <v>1300</v>
      </c>
      <c r="W302" s="334"/>
    </row>
    <row r="303" spans="7:23" ht="15.75" customHeight="1">
      <c r="G303" s="316" t="s">
        <v>1301</v>
      </c>
      <c r="W303" s="334"/>
    </row>
    <row r="304" spans="7:23" ht="15.75" customHeight="1">
      <c r="G304" s="316" t="s">
        <v>1302</v>
      </c>
      <c r="W304" s="334"/>
    </row>
    <row r="305" spans="7:23" ht="15.75" customHeight="1">
      <c r="G305" s="316" t="s">
        <v>1303</v>
      </c>
      <c r="W305" s="334"/>
    </row>
    <row r="306" spans="7:23" ht="15.75" customHeight="1">
      <c r="G306" s="316" t="s">
        <v>1304</v>
      </c>
      <c r="W306" s="334"/>
    </row>
    <row r="307" spans="7:23" ht="15.75" customHeight="1">
      <c r="G307" s="316" t="s">
        <v>1305</v>
      </c>
      <c r="W307" s="334"/>
    </row>
    <row r="308" spans="7:23" ht="15.75" customHeight="1">
      <c r="G308" s="316" t="s">
        <v>1306</v>
      </c>
      <c r="W308" s="334"/>
    </row>
    <row r="309" spans="7:23" ht="15.75" customHeight="1">
      <c r="G309" s="316" t="s">
        <v>1307</v>
      </c>
      <c r="W309" s="334"/>
    </row>
    <row r="310" spans="7:23" ht="15.75" customHeight="1">
      <c r="G310" s="316" t="s">
        <v>1308</v>
      </c>
      <c r="W310" s="334"/>
    </row>
    <row r="311" spans="7:23" ht="15.75" customHeight="1">
      <c r="G311" s="316" t="s">
        <v>1309</v>
      </c>
      <c r="W311" s="334"/>
    </row>
    <row r="312" spans="7:23" ht="15.75" customHeight="1">
      <c r="G312" s="316" t="s">
        <v>1310</v>
      </c>
      <c r="W312" s="334"/>
    </row>
    <row r="313" spans="7:23" ht="15.75" customHeight="1">
      <c r="G313" s="316" t="s">
        <v>1311</v>
      </c>
      <c r="W313" s="334"/>
    </row>
    <row r="314" spans="7:23" ht="15.75" customHeight="1">
      <c r="G314" s="316" t="s">
        <v>1312</v>
      </c>
      <c r="W314" s="334"/>
    </row>
    <row r="315" spans="7:23" ht="15.75" customHeight="1">
      <c r="G315" s="316" t="s">
        <v>1313</v>
      </c>
      <c r="W315" s="334"/>
    </row>
    <row r="316" spans="7:23" ht="15.75" customHeight="1">
      <c r="G316" s="316" t="s">
        <v>1314</v>
      </c>
      <c r="W316" s="334"/>
    </row>
    <row r="317" spans="7:23" ht="15.75" customHeight="1">
      <c r="G317" s="316" t="s">
        <v>1315</v>
      </c>
      <c r="W317" s="334"/>
    </row>
    <row r="318" spans="7:23" ht="15.75" customHeight="1">
      <c r="G318" s="316" t="s">
        <v>1316</v>
      </c>
      <c r="W318" s="334"/>
    </row>
    <row r="319" spans="7:23" ht="15.75" customHeight="1">
      <c r="G319" s="316" t="s">
        <v>1317</v>
      </c>
      <c r="W319" s="334"/>
    </row>
    <row r="320" spans="7:23" ht="15.75" customHeight="1">
      <c r="G320" s="316" t="s">
        <v>1318</v>
      </c>
      <c r="W320" s="334"/>
    </row>
    <row r="321" spans="1:39" ht="15.75" customHeight="1">
      <c r="G321" s="316" t="s">
        <v>1319</v>
      </c>
      <c r="W321" s="334"/>
    </row>
    <row r="322" spans="1:39" ht="15.75" customHeight="1">
      <c r="G322" s="316" t="s">
        <v>1320</v>
      </c>
      <c r="W322" s="334"/>
    </row>
    <row r="323" spans="1:39" ht="15.75" customHeight="1">
      <c r="A323" s="331"/>
      <c r="B323" s="331"/>
      <c r="C323" s="331"/>
      <c r="D323" s="331"/>
      <c r="E323" s="331"/>
      <c r="F323" s="331"/>
      <c r="G323" s="332" t="s">
        <v>1321</v>
      </c>
      <c r="H323" s="331"/>
      <c r="I323" s="331"/>
      <c r="J323" s="331"/>
      <c r="K323" s="331"/>
      <c r="L323" s="331"/>
      <c r="M323" s="331"/>
      <c r="N323" s="331"/>
      <c r="O323" s="331"/>
      <c r="P323" s="331"/>
      <c r="Q323" s="331"/>
      <c r="R323" s="331"/>
      <c r="S323" s="331"/>
      <c r="T323" s="331"/>
      <c r="U323" s="331"/>
      <c r="V323" s="331"/>
      <c r="W323" s="336"/>
      <c r="X323" s="331"/>
      <c r="Y323" s="331"/>
      <c r="Z323" s="331"/>
      <c r="AA323" s="331"/>
      <c r="AB323" s="331"/>
      <c r="AC323" s="331"/>
      <c r="AD323" s="331"/>
      <c r="AE323" s="331"/>
      <c r="AF323" s="331"/>
      <c r="AG323" s="331"/>
      <c r="AH323" s="331"/>
      <c r="AI323" s="331"/>
      <c r="AJ323" s="331"/>
      <c r="AK323" s="331"/>
      <c r="AL323" s="331"/>
      <c r="AM323" s="331"/>
    </row>
    <row r="324" spans="1:39" ht="15.75" customHeight="1">
      <c r="G324" s="316" t="s">
        <v>1322</v>
      </c>
      <c r="W324" s="334"/>
    </row>
    <row r="325" spans="1:39" ht="15.75" customHeight="1">
      <c r="G325" s="316" t="s">
        <v>1323</v>
      </c>
      <c r="W325" s="334"/>
    </row>
    <row r="326" spans="1:39" ht="15.75" customHeight="1">
      <c r="G326" s="316" t="s">
        <v>1324</v>
      </c>
      <c r="W326" s="334"/>
    </row>
    <row r="327" spans="1:39" ht="15.75" customHeight="1">
      <c r="G327" s="316" t="s">
        <v>1325</v>
      </c>
      <c r="W327" s="334"/>
    </row>
    <row r="328" spans="1:39" ht="15.75" customHeight="1">
      <c r="G328" s="316" t="s">
        <v>1326</v>
      </c>
      <c r="W328" s="334"/>
    </row>
    <row r="329" spans="1:39" ht="15.75" customHeight="1">
      <c r="G329" s="316" t="s">
        <v>1327</v>
      </c>
      <c r="W329" s="334"/>
    </row>
    <row r="330" spans="1:39" ht="15.75" customHeight="1">
      <c r="G330" s="316" t="s">
        <v>1328</v>
      </c>
      <c r="W330" s="334"/>
    </row>
    <row r="331" spans="1:39" ht="15.75" customHeight="1">
      <c r="G331" s="316" t="s">
        <v>1329</v>
      </c>
      <c r="W331" s="334"/>
    </row>
    <row r="332" spans="1:39" ht="15.75" customHeight="1">
      <c r="G332" s="316" t="s">
        <v>1330</v>
      </c>
      <c r="W332" s="334"/>
    </row>
    <row r="333" spans="1:39" ht="15.75" customHeight="1">
      <c r="G333" s="316" t="s">
        <v>1331</v>
      </c>
      <c r="W333" s="334"/>
    </row>
    <row r="334" spans="1:39" ht="15.75" customHeight="1">
      <c r="G334" s="316" t="s">
        <v>1332</v>
      </c>
      <c r="W334" s="334"/>
    </row>
    <row r="335" spans="1:39" ht="15.75" customHeight="1">
      <c r="G335" s="316" t="s">
        <v>1333</v>
      </c>
      <c r="W335" s="334"/>
    </row>
    <row r="336" spans="1:39" ht="15.75" customHeight="1">
      <c r="G336" s="316" t="s">
        <v>1334</v>
      </c>
      <c r="W336" s="334"/>
    </row>
    <row r="337" spans="7:23" ht="15.75" customHeight="1">
      <c r="G337" s="316" t="s">
        <v>1335</v>
      </c>
      <c r="W337" s="334"/>
    </row>
    <row r="338" spans="7:23" ht="15.75" customHeight="1">
      <c r="G338" s="316" t="s">
        <v>1336</v>
      </c>
      <c r="W338" s="334"/>
    </row>
    <row r="339" spans="7:23" ht="15.75" customHeight="1">
      <c r="G339" s="316" t="s">
        <v>1337</v>
      </c>
      <c r="W339" s="334"/>
    </row>
    <row r="340" spans="7:23" ht="15.75" customHeight="1">
      <c r="G340" s="316" t="s">
        <v>1338</v>
      </c>
      <c r="W340" s="334"/>
    </row>
    <row r="341" spans="7:23" ht="15.75" customHeight="1">
      <c r="G341" s="316" t="s">
        <v>1339</v>
      </c>
      <c r="W341" s="334"/>
    </row>
    <row r="342" spans="7:23" ht="15.75" customHeight="1">
      <c r="G342" s="316" t="s">
        <v>1340</v>
      </c>
      <c r="W342" s="334"/>
    </row>
    <row r="343" spans="7:23" ht="15.75" customHeight="1">
      <c r="G343" s="316" t="s">
        <v>1341</v>
      </c>
      <c r="W343" s="334"/>
    </row>
    <row r="344" spans="7:23" ht="15.75" customHeight="1">
      <c r="G344" s="316" t="s">
        <v>1342</v>
      </c>
      <c r="W344" s="334"/>
    </row>
    <row r="345" spans="7:23" ht="15.75" customHeight="1">
      <c r="G345" s="316" t="s">
        <v>1343</v>
      </c>
      <c r="W345" s="334"/>
    </row>
    <row r="346" spans="7:23" ht="15.75" customHeight="1">
      <c r="G346" s="316" t="s">
        <v>1344</v>
      </c>
      <c r="W346" s="334"/>
    </row>
    <row r="347" spans="7:23" ht="15.75" customHeight="1">
      <c r="G347" s="316" t="s">
        <v>1345</v>
      </c>
      <c r="W347" s="334"/>
    </row>
    <row r="348" spans="7:23" ht="15.75" customHeight="1">
      <c r="W348" s="334"/>
    </row>
    <row r="349" spans="7:23" ht="15.75" customHeight="1">
      <c r="W349" s="334"/>
    </row>
    <row r="350" spans="7:23" ht="15.75" customHeight="1">
      <c r="W350" s="334"/>
    </row>
    <row r="351" spans="7:23" ht="15.75" customHeight="1">
      <c r="W351" s="334"/>
    </row>
    <row r="352" spans="7:23" ht="15.75" customHeight="1">
      <c r="W352" s="334"/>
    </row>
    <row r="353" spans="23:23" ht="15.75" customHeight="1">
      <c r="W353" s="334"/>
    </row>
    <row r="354" spans="23:23" ht="15.75" customHeight="1">
      <c r="W354" s="334"/>
    </row>
    <row r="355" spans="23:23" ht="15.75" customHeight="1">
      <c r="W355" s="334"/>
    </row>
    <row r="356" spans="23:23" ht="15.75" customHeight="1">
      <c r="W356" s="334"/>
    </row>
    <row r="357" spans="23:23" ht="15.75" customHeight="1">
      <c r="W357" s="334"/>
    </row>
    <row r="358" spans="23:23" ht="15.75" customHeight="1">
      <c r="W358" s="334"/>
    </row>
    <row r="359" spans="23:23" ht="15.75" customHeight="1">
      <c r="W359" s="334"/>
    </row>
    <row r="360" spans="23:23" ht="15.75" customHeight="1">
      <c r="W360" s="334"/>
    </row>
    <row r="361" spans="23:23" ht="15.75" customHeight="1">
      <c r="W361" s="334"/>
    </row>
    <row r="362" spans="23:23" ht="15.75" customHeight="1">
      <c r="W362" s="334"/>
    </row>
    <row r="363" spans="23:23" ht="15.75" customHeight="1">
      <c r="W363" s="334"/>
    </row>
    <row r="364" spans="23:23" ht="15.75" customHeight="1">
      <c r="W364" s="334"/>
    </row>
    <row r="365" spans="23:23" ht="15.75" customHeight="1">
      <c r="W365" s="334"/>
    </row>
    <row r="366" spans="23:23" ht="15.75" customHeight="1">
      <c r="W366" s="334"/>
    </row>
    <row r="367" spans="23:23" ht="15.75" customHeight="1">
      <c r="W367" s="334"/>
    </row>
    <row r="368" spans="23:23" ht="15.75" customHeight="1">
      <c r="W368" s="334"/>
    </row>
    <row r="369" spans="23:23" ht="15.75" customHeight="1">
      <c r="W369" s="334"/>
    </row>
    <row r="370" spans="23:23" ht="15.75" customHeight="1">
      <c r="W370" s="334"/>
    </row>
    <row r="371" spans="23:23" ht="15.75" customHeight="1">
      <c r="W371" s="334"/>
    </row>
    <row r="372" spans="23:23" ht="15.75" customHeight="1">
      <c r="W372" s="334"/>
    </row>
    <row r="373" spans="23:23" ht="15.75" customHeight="1">
      <c r="W373" s="334"/>
    </row>
    <row r="374" spans="23:23" ht="15.75" customHeight="1">
      <c r="W374" s="334"/>
    </row>
    <row r="375" spans="23:23" ht="15.75" customHeight="1">
      <c r="W375" s="334"/>
    </row>
    <row r="376" spans="23:23" ht="15.75" customHeight="1">
      <c r="W376" s="334"/>
    </row>
    <row r="377" spans="23:23" ht="15.75" customHeight="1">
      <c r="W377" s="334"/>
    </row>
    <row r="378" spans="23:23" ht="15.75" customHeight="1">
      <c r="W378" s="334"/>
    </row>
    <row r="379" spans="23:23" ht="15.75" customHeight="1">
      <c r="W379" s="334"/>
    </row>
    <row r="380" spans="23:23" ht="15.75" customHeight="1">
      <c r="W380" s="334"/>
    </row>
    <row r="381" spans="23:23" ht="15.75" customHeight="1">
      <c r="W381" s="334"/>
    </row>
    <row r="382" spans="23:23" ht="15.75" customHeight="1">
      <c r="W382" s="334"/>
    </row>
    <row r="383" spans="23:23" ht="15.75" customHeight="1">
      <c r="W383" s="334"/>
    </row>
    <row r="384" spans="23:23" ht="15.75" customHeight="1">
      <c r="W384" s="334"/>
    </row>
    <row r="385" spans="23:23" ht="15.75" customHeight="1">
      <c r="W385" s="334"/>
    </row>
    <row r="386" spans="23:23" ht="15.75" customHeight="1">
      <c r="W386" s="334"/>
    </row>
    <row r="387" spans="23:23" ht="15.75" customHeight="1">
      <c r="W387" s="334"/>
    </row>
    <row r="388" spans="23:23" ht="15.75" customHeight="1">
      <c r="W388" s="334"/>
    </row>
    <row r="389" spans="23:23" ht="15.75" customHeight="1">
      <c r="W389" s="334"/>
    </row>
    <row r="390" spans="23:23" ht="15.75" customHeight="1">
      <c r="W390" s="334"/>
    </row>
    <row r="391" spans="23:23" ht="15.75" customHeight="1">
      <c r="W391" s="334"/>
    </row>
    <row r="392" spans="23:23" ht="15.75" customHeight="1">
      <c r="W392" s="334"/>
    </row>
    <row r="393" spans="23:23" ht="15.75" customHeight="1">
      <c r="W393" s="334"/>
    </row>
    <row r="394" spans="23:23" ht="15.75" customHeight="1">
      <c r="W394" s="334"/>
    </row>
    <row r="395" spans="23:23" ht="15.75" customHeight="1">
      <c r="W395" s="334"/>
    </row>
    <row r="396" spans="23:23" ht="15.75" customHeight="1">
      <c r="W396" s="334"/>
    </row>
    <row r="397" spans="23:23" ht="15.75" customHeight="1">
      <c r="W397" s="334"/>
    </row>
    <row r="398" spans="23:23" ht="15.75" customHeight="1">
      <c r="W398" s="334"/>
    </row>
    <row r="399" spans="23:23" ht="15.75" customHeight="1">
      <c r="W399" s="334"/>
    </row>
    <row r="400" spans="23:23" ht="15.75" customHeight="1">
      <c r="W400" s="334"/>
    </row>
    <row r="401" spans="23:23" ht="15.75" customHeight="1">
      <c r="W401" s="334"/>
    </row>
    <row r="402" spans="23:23" ht="15.75" customHeight="1">
      <c r="W402" s="334"/>
    </row>
    <row r="403" spans="23:23" ht="15.75" customHeight="1">
      <c r="W403" s="334"/>
    </row>
    <row r="404" spans="23:23" ht="15.75" customHeight="1">
      <c r="W404" s="334"/>
    </row>
    <row r="405" spans="23:23" ht="15.75" customHeight="1">
      <c r="W405" s="334"/>
    </row>
    <row r="406" spans="23:23" ht="15.75" customHeight="1">
      <c r="W406" s="334"/>
    </row>
    <row r="407" spans="23:23" ht="15.75" customHeight="1">
      <c r="W407" s="334"/>
    </row>
    <row r="408" spans="23:23" ht="15.75" customHeight="1">
      <c r="W408" s="334"/>
    </row>
    <row r="409" spans="23:23" ht="15.75" customHeight="1">
      <c r="W409" s="334"/>
    </row>
    <row r="410" spans="23:23" ht="15.75" customHeight="1">
      <c r="W410" s="334"/>
    </row>
    <row r="411" spans="23:23" ht="15.75" customHeight="1">
      <c r="W411" s="334"/>
    </row>
    <row r="412" spans="23:23" ht="15.75" customHeight="1">
      <c r="W412" s="334"/>
    </row>
    <row r="413" spans="23:23" ht="15.75" customHeight="1">
      <c r="W413" s="334"/>
    </row>
    <row r="414" spans="23:23" ht="15.75" customHeight="1">
      <c r="W414" s="334"/>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EneV+kUGuDJlWzG6SUkVISA70GDJl4wCgXVRbbSfvM3LuYeFzscARfQLur5z2Ae/HcZ44JF0tHnOjKWrOVDrQ==" saltValue="O0pwI6Gy+oQCoojsDX5ZEw==" spinCount="100000" sheet="1" objects="1" scenarios="1"/>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Matěj Štěpánek</cp:lastModifiedBy>
  <dcterms:created xsi:type="dcterms:W3CDTF">2020-05-13T07:25:18Z</dcterms:created>
  <dcterms:modified xsi:type="dcterms:W3CDTF">2022-09-08T11:26:04Z</dcterms:modified>
</cp:coreProperties>
</file>